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3h5oQhitrt/meZp7rLsnZzLH1LTzFaGsRQr6zZv38dPRszWCbAX4PNHYEXqjkJW6byY5mx+IgY8gtE2bTPlyfQ==" workbookSaltValue="D4odhplmhcM+yDhgdbgODg==" workbookSpinCount="100000" lockStructure="1"/>
  <bookViews>
    <workbookView windowWidth="27945" windowHeight="12450"/>
  </bookViews>
  <sheets>
    <sheet name="OODC_Coeficiente" sheetId="1" r:id="rId1"/>
    <sheet name="APOIO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<sst xmlns="http://schemas.openxmlformats.org/spreadsheetml/2006/main" count="74" uniqueCount="50">
  <si>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t>PLANILHA PARA CÁLCULO DA OUTORGA ONEROSA DO 
DIREITO DE CONSTRUIR (OODC)</t>
  </si>
  <si>
    <t>O Cálculo da Outorga Onerosa do Direito de Construir (OODC) é baseado na Lei Municipal nº 6.377 de 12 de Dezembro de 2024 e seus anexos.</t>
  </si>
  <si>
    <t xml:space="preserve">CÁLCULO DA COBRANÇA DE AUMENTO DO COEFICIENTE DE APROVEITAMENTO 
</t>
  </si>
  <si>
    <t>(Art 9º da Lei 6377/2024)</t>
  </si>
  <si>
    <r>
      <rPr>
        <sz val="11"/>
        <color theme="1"/>
        <rFont val="Arial"/>
        <charset val="134"/>
      </rPr>
      <t xml:space="preserve">Fator de Desembolso </t>
    </r>
    <r>
      <rPr>
        <b/>
        <sz val="11"/>
        <color theme="1"/>
        <rFont val="Arial"/>
        <charset val="134"/>
      </rPr>
      <t>(D)</t>
    </r>
    <r>
      <rPr>
        <sz val="11"/>
        <color theme="1"/>
        <rFont val="Arial"/>
        <charset val="134"/>
      </rPr>
      <t>:</t>
    </r>
  </si>
  <si>
    <t>SELECIONE A OPÇÃO</t>
  </si>
  <si>
    <t>D=</t>
  </si>
  <si>
    <r>
      <rPr>
        <sz val="11"/>
        <color theme="1"/>
        <rFont val="Arial"/>
        <charset val="134"/>
      </rPr>
      <t xml:space="preserve">Fator de Interesse Social </t>
    </r>
    <r>
      <rPr>
        <b/>
        <sz val="11"/>
        <color theme="1"/>
        <rFont val="Arial"/>
        <charset val="134"/>
      </rPr>
      <t>(FS)</t>
    </r>
    <r>
      <rPr>
        <sz val="11"/>
        <color theme="1"/>
        <rFont val="Arial"/>
        <charset val="134"/>
      </rPr>
      <t>:</t>
    </r>
  </si>
  <si>
    <t>FS=</t>
  </si>
  <si>
    <r>
      <rPr>
        <sz val="11"/>
        <color theme="1"/>
        <rFont val="Arial"/>
        <charset val="134"/>
      </rPr>
      <t xml:space="preserve">Fator de Interesse Territorial </t>
    </r>
    <r>
      <rPr>
        <b/>
        <sz val="11"/>
        <color theme="1"/>
        <rFont val="Arial"/>
        <charset val="134"/>
      </rPr>
      <t>(FT):</t>
    </r>
  </si>
  <si>
    <t>FT=</t>
  </si>
  <si>
    <r>
      <rPr>
        <sz val="11"/>
        <color theme="1"/>
        <rFont val="Arial"/>
        <charset val="134"/>
      </rPr>
      <t xml:space="preserve">Valor do metro quadrado do terreno (Planta Genérica de Valores) </t>
    </r>
    <r>
      <rPr>
        <b/>
        <sz val="11"/>
        <color theme="1"/>
        <rFont val="Arial"/>
        <charset val="134"/>
      </rPr>
      <t>(Vt)</t>
    </r>
    <r>
      <rPr>
        <sz val="11"/>
        <color theme="1"/>
        <rFont val="Arial"/>
        <charset val="134"/>
      </rPr>
      <t>:</t>
    </r>
  </si>
  <si>
    <t>INSIRA O VALOR</t>
  </si>
  <si>
    <t>R$/m²</t>
  </si>
  <si>
    <r>
      <rPr>
        <sz val="11"/>
        <color theme="1"/>
        <rFont val="Arial"/>
        <charset val="134"/>
      </rPr>
      <t xml:space="preserve">Área de construção adicional pretendida* </t>
    </r>
    <r>
      <rPr>
        <b/>
        <sz val="11"/>
        <color theme="1"/>
        <rFont val="Arial"/>
        <charset val="134"/>
      </rPr>
      <t>(A)</t>
    </r>
    <r>
      <rPr>
        <sz val="11"/>
        <color theme="1"/>
        <rFont val="Arial"/>
        <charset val="134"/>
      </rPr>
      <t>:</t>
    </r>
  </si>
  <si>
    <t>INSIRA A ÁREA</t>
  </si>
  <si>
    <t>m²</t>
  </si>
  <si>
    <t>* Área de construção adicional pretendida acima do Coeficiente de Aproveitamento Básico do setor, até o limite do Coeficiente de Aproveitamento Máximo (em m²).</t>
  </si>
  <si>
    <t>VALOR DA CONTRAPARTIDA (total)</t>
  </si>
  <si>
    <t>VALOR DA CONTRAPARTIDA (R$/m²):</t>
  </si>
  <si>
    <t>/m²</t>
  </si>
  <si>
    <t xml:space="preserve">CÁLCULO DA COBRANÇA DE AUMENTO DO POTENCIAL DE VERTICALIZAÇÃO 
</t>
  </si>
  <si>
    <t>(Art 10º da Lei 6377/2024)</t>
  </si>
  <si>
    <t>* Área de construção adicional pretendida acima do Número de Pavimentos permitido no lote localizado exclusivamente na Zona Central (ZC) conforme o estabelecido na Lei de Uso, Ocupação e Parcelamento do Solo (LC 111/2024) até o limite máximo de 14,0m (quatorze metros).</t>
  </si>
  <si>
    <t>VALOR DA CONTRAPARTIDA (total):</t>
  </si>
  <si>
    <t>FATOR DE DESEMBOLSO</t>
  </si>
  <si>
    <t>D</t>
  </si>
  <si>
    <t>XXX</t>
  </si>
  <si>
    <t>Pagamento em dinheiro (pecúnia)</t>
  </si>
  <si>
    <t>Custeio de obras</t>
  </si>
  <si>
    <t>Custeio de equipamentos urbanos e comunitários</t>
  </si>
  <si>
    <t>Doação de Unidades Habitacionais Populares / de Interesse Social</t>
  </si>
  <si>
    <t>Urbanização de Áreas Públicas</t>
  </si>
  <si>
    <t>FATOR DE INTERESSE SOCIAL</t>
  </si>
  <si>
    <t>FT</t>
  </si>
  <si>
    <t>Habitação de Interesse Social</t>
  </si>
  <si>
    <t>Hospital / clínica com atendimento ao SUS</t>
  </si>
  <si>
    <t>Equipamento / obra pública</t>
  </si>
  <si>
    <t>Universidade privada</t>
  </si>
  <si>
    <t>Equipamento cultural e afins (privado)</t>
  </si>
  <si>
    <t>Edificação multifamiliar - térreo não residencial</t>
  </si>
  <si>
    <t>Outra atividade não especificada anteriormente</t>
  </si>
  <si>
    <t>FATOR DE INTERESSE TERRITORIAL</t>
  </si>
  <si>
    <t>Zona Central (ZC)</t>
  </si>
  <si>
    <t>Zona de Expansão Central (ZEC)</t>
  </si>
  <si>
    <t>Zona de Requalificação urbana (ZRU)</t>
  </si>
  <si>
    <t>Zona de Ocupação Controlada (ZOC)</t>
  </si>
  <si>
    <t>Zona de Uso Misto (1, 2, 3 ou 4)</t>
  </si>
  <si>
    <t>Zona Industrial (1 ou 2)</t>
  </si>
  <si>
    <t>Eixo de Adensamento (1, 2, 3 ou 4)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</si>
</sst>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"/>
  </numFmts>
  <fonts count="29">
    <font>
      <sz val="11"/>
      <color theme="1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b/>
      <sz val="11"/>
      <color rgb="FFFF0000"/>
      <name val="Aptos Narrow"/>
      <charset val="134"/>
      <scheme val="minor"/>
    </font>
    <font>
      <sz val="11"/>
      <color theme="1"/>
      <name val="Arial"/>
      <charset val="134"/>
    </font>
    <font>
      <sz val="12"/>
      <color theme="1"/>
      <name val="Arial"/>
      <charset val="134"/>
    </font>
    <font>
      <b/>
      <sz val="11"/>
      <color theme="1"/>
      <name val="Arial"/>
      <charset val="134"/>
    </font>
    <font>
      <sz val="8"/>
      <color theme="1"/>
      <name val="Arial"/>
      <charset val="134"/>
    </font>
    <font>
      <b/>
      <sz val="14"/>
      <color theme="1"/>
      <name val="Arial"/>
      <charset val="134"/>
    </font>
    <font>
      <b/>
      <sz val="10"/>
      <color theme="1"/>
      <name val="Arial"/>
      <charset val="134"/>
    </font>
    <font>
      <sz val="10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right"/>
    </xf>
    <xf numFmtId="180" fontId="5" fillId="3" borderId="7" xfId="2" applyNumberFormat="1" applyFont="1" applyFill="1" applyBorder="1" applyAlignment="1" applyProtection="1">
      <alignment horizontal="center" vertical="center" readingOrder="1"/>
      <protection locked="0"/>
    </xf>
    <xf numFmtId="0" fontId="5" fillId="2" borderId="8" xfId="0" applyFont="1" applyFill="1" applyBorder="1" applyAlignment="1">
      <alignment horizontal="center" vertical="center"/>
    </xf>
    <xf numFmtId="2" fontId="5" fillId="3" borderId="7" xfId="2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80" fontId="7" fillId="0" borderId="9" xfId="2" applyNumberFormat="1" applyFont="1" applyBorder="1" applyAlignment="1">
      <alignment horizontal="center"/>
    </xf>
    <xf numFmtId="180" fontId="7" fillId="0" borderId="10" xfId="2" applyNumberFormat="1" applyFont="1" applyBorder="1" applyAlignment="1">
      <alignment horizontal="center"/>
    </xf>
    <xf numFmtId="180" fontId="7" fillId="0" borderId="9" xfId="2" applyNumberFormat="1" applyFont="1" applyBorder="1" applyAlignment="1">
      <alignment horizontal="right"/>
    </xf>
    <xf numFmtId="180" fontId="7" fillId="0" borderId="10" xfId="2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right"/>
    </xf>
    <xf numFmtId="0" fontId="3" fillId="0" borderId="12" xfId="0" applyFont="1" applyBorder="1" applyAlignment="1">
      <alignment horizontal="left" wrapText="1"/>
    </xf>
    <xf numFmtId="180" fontId="5" fillId="3" borderId="7" xfId="0" applyNumberFormat="1" applyFont="1" applyFill="1" applyBorder="1" applyAlignment="1" applyProtection="1">
      <alignment horizontal="center" vertical="center"/>
      <protection locked="0"/>
    </xf>
    <xf numFmtId="2" fontId="5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49" fontId="8" fillId="0" borderId="0" xfId="0" applyNumberFormat="1" applyFont="1" applyAlignment="1">
      <alignment vertical="center" wrapText="1"/>
    </xf>
    <xf numFmtId="0" fontId="5" fillId="2" borderId="13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180" fontId="7" fillId="0" borderId="11" xfId="2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7" xfId="0" applyFont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7">
    <dxf>
      <font>
        <color rgb="FFC00000"/>
      </font>
      <fill>
        <patternFill patternType="solid">
          <bgColor rgb="FFFFA5A5"/>
        </patternFill>
      </fill>
    </dxf>
    <dxf>
      <font>
        <b val="1"/>
        <i val="0"/>
        <color rgb="FFC00000"/>
      </font>
      <fill>
        <patternFill patternType="solid">
          <bgColor rgb="FFFFA5A5"/>
        </patternFill>
      </fill>
    </dxf>
    <dxf>
      <fill>
        <patternFill patternType="solid">
          <bgColor theme="5" tint="0.599963377788629"/>
        </patternFill>
      </fill>
    </dxf>
    <dxf>
      <alignment wrapText="1"/>
    </dxf>
    <dxf>
      <alignment horizontal="center" vertical="center"/>
    </dxf>
    <dxf>
      <alignment horizontal="center" vertical="center"/>
    </dxf>
    <dxf>
      <alignment horizontal="center" vertical="center"/>
    </dxf>
  </dxfs>
  <tableStyles count="0" defaultTableStyle="TableStyleMedium2" defaultPivotStyle="PivotStyleLight16"/>
  <colors>
    <mruColors>
      <color rgb="00FFA5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542925</xdr:colOff>
      <xdr:row>1</xdr:row>
      <xdr:rowOff>85725</xdr:rowOff>
    </xdr:from>
    <xdr:to>
      <xdr:col>6</xdr:col>
      <xdr:colOff>724314</xdr:colOff>
      <xdr:row>1</xdr:row>
      <xdr:rowOff>662973</xdr:rowOff>
    </xdr:to>
    <xdr:pic>
      <xdr:nvPicPr>
        <xdr:cNvPr id="2" name="Imagem 1" descr="logo"/>
        <xdr:cNvPicPr>
          <a:picLocks noChangeAspect="1"/>
        </xdr:cNvPicPr>
      </xdr:nvPicPr>
      <xdr:blipFill>
        <a:blip r:embed="rId1"/>
        <a:srcRect l="10843" t="19372" r="11446" b="32984"/>
        <a:stretch>
          <a:fillRect/>
        </a:stretch>
      </xdr:blipFill>
      <xdr:spPr>
        <a:xfrm>
          <a:off x="1511300" y="514350"/>
          <a:ext cx="2880360" cy="577215"/>
        </a:xfrm>
        <a:prstGeom prst="rect">
          <a:avLst/>
        </a:prstGeom>
      </xdr:spPr>
    </xdr:pic>
    <xdr:clientData/>
  </xdr:twoCellAnchor>
  <xdr:oneCellAnchor>
    <xdr:from>
      <xdr:col>3</xdr:col>
      <xdr:colOff>136859</xdr:colOff>
      <xdr:row>7</xdr:row>
      <xdr:rowOff>156661</xdr:rowOff>
    </xdr:from>
    <xdr:ext cx="3053208" cy="268279"/>
    <mc:AlternateContent xmlns:mc="http://schemas.openxmlformats.org/markup-compatibility/2006">
      <mc:Choice xmlns:a14="http://schemas.microsoft.com/office/drawing/2010/main" Requires="a14">
        <xdr:sp>
          <xdr:nvSpPr>
            <xdr:cNvPr id="3" name="CaixaDeTexto 2"/>
            <xdr:cNvSpPr txBox="1"/>
          </xdr:nvSpPr>
          <xdr:spPr>
            <a:xfrm>
              <a:off x="1801495" y="2366010"/>
              <a:ext cx="3053080" cy="268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𝑪</m:t>
                        </m:r>
                      </m:e>
                      <m:sub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𝒑</m:t>
                        </m:r>
                      </m:sub>
                    </m:sSub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𝟎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𝟒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𝑫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𝑭𝑺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𝑭𝑻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𝑽</m:t>
                        </m:r>
                      </m:e>
                      <m:sub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sub>
                    </m:sSub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𝑨</m:t>
                    </m:r>
                  </m:oMath>
                </m:oMathPara>
              </a14:m>
              <a:endParaRPr lang="pt-BR" sz="16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>
        <xdr:sp>
          <xdr:nvSpPr>
            <xdr:cNvPr id="3" name="CaixaDeTexto 2"/>
            <xdr:cNvSpPr txBox="1"/>
          </xdr:nvSpPr>
          <xdr:spPr>
            <a:xfrm>
              <a:off x="1801495" y="2366010"/>
              <a:ext cx="3053080" cy="268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𝑪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𝒑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𝟎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𝟒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𝑫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𝑭𝑺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𝑭𝑻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𝑽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𝒕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𝑨</a:t>
              </a:r>
              <a:endParaRPr lang="pt-BR" sz="16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3</xdr:col>
      <xdr:colOff>164225</xdr:colOff>
      <xdr:row>20</xdr:row>
      <xdr:rowOff>157655</xdr:rowOff>
    </xdr:from>
    <xdr:ext cx="3115918" cy="268279"/>
    <mc:AlternateContent xmlns:mc="http://schemas.openxmlformats.org/markup-compatibility/2006">
      <mc:Choice xmlns:a14="http://schemas.microsoft.com/office/drawing/2010/main" Requires="a14">
        <xdr:sp>
          <xdr:nvSpPr>
            <xdr:cNvPr id="4" name="CaixaDeTexto 3"/>
            <xdr:cNvSpPr txBox="1"/>
          </xdr:nvSpPr>
          <xdr:spPr>
            <a:xfrm>
              <a:off x="1828800" y="5748655"/>
              <a:ext cx="3115945" cy="2679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𝑪</m:t>
                        </m:r>
                      </m:e>
                      <m:sub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𝒑</m:t>
                        </m:r>
                      </m:sub>
                    </m:sSub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𝟎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𝟒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𝑫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𝑭𝑺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𝟓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𝑽</m:t>
                        </m:r>
                      </m:e>
                      <m:sub>
                        <m:r>
                          <a:rPr lang="pt-BR" sz="1600" b="1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sub>
                    </m:sSub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pt-BR" sz="1600" b="1" i="1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𝑨</m:t>
                    </m:r>
                  </m:oMath>
                </m:oMathPara>
              </a14:m>
              <a:endParaRPr lang="pt-BR" sz="16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>
        <xdr:sp>
          <xdr:nvSpPr>
            <xdr:cNvPr id="4" name="CaixaDeTexto 3"/>
            <xdr:cNvSpPr txBox="1"/>
          </xdr:nvSpPr>
          <xdr:spPr>
            <a:xfrm>
              <a:off x="1828800" y="5748655"/>
              <a:ext cx="3115945" cy="2679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𝑪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𝒑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𝟎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𝟒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𝑫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𝑭𝑺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𝟏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𝟓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𝑽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𝒕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×</a:t>
              </a:r>
              <a:r>
                <a:rPr lang="pt-BR" sz="1600" b="1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𝑨</a:t>
              </a:r>
              <a:endParaRPr lang="pt-BR" sz="1600" b="1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10</xdr:col>
      <xdr:colOff>205105</xdr:colOff>
      <xdr:row>0</xdr:row>
      <xdr:rowOff>407035</xdr:rowOff>
    </xdr:from>
    <xdr:to>
      <xdr:col>17</xdr:col>
      <xdr:colOff>315595</xdr:colOff>
      <xdr:row>12</xdr:row>
      <xdr:rowOff>45720</xdr:rowOff>
    </xdr:to>
    <xdr:sp>
      <xdr:nvSpPr>
        <xdr:cNvPr id="5" name="Caixa de Texto 4"/>
        <xdr:cNvSpPr txBox="1"/>
      </xdr:nvSpPr>
      <xdr:spPr>
        <a:xfrm>
          <a:off x="7888605" y="407035"/>
          <a:ext cx="4911090" cy="3372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lvl="1" algn="ctr"/>
          <a:r>
            <a:rPr lang="pt-BR" altLang="en-US" sz="12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7" charset="0"/>
              <a:cs typeface="Arial" panose="020B0604020202020204" pitchFamily="7" charset="0"/>
            </a:rPr>
            <a:t>COMO USAR A PLANILHA:</a:t>
          </a:r>
          <a:endParaRPr lang="pt-BR" altLang="en-US" sz="12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7" charset="0"/>
            <a:cs typeface="Arial" panose="020B0604020202020204" pitchFamily="7" charset="0"/>
          </a:endParaRPr>
        </a:p>
        <a:p>
          <a:pPr lvl="1" algn="ctr"/>
          <a:endParaRPr lang="pt-BR" altLang="en-US" sz="12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r>
            <a:rPr lang="pt-BR" altLang="en-US" sz="1000">
              <a:latin typeface="Arial" panose="020B0604020202020204" pitchFamily="7" charset="0"/>
              <a:cs typeface="Arial" panose="020B0604020202020204" pitchFamily="7" charset="0"/>
            </a:rPr>
            <a:t>- Se deseja calcular o Valor da Contrapartida para a situação descrita no Artigo 9º, em que o aumento do potencial construtivo se dá através do aumento do Coeficiente de Aproveitamento, UTILIZE A PARTE SUPERIOR DA TABELA;</a:t>
          </a:r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r>
            <a:rPr lang="pt-BR" altLang="en-US" sz="1000">
              <a:latin typeface="Arial" panose="020B0604020202020204" pitchFamily="7" charset="0"/>
              <a:cs typeface="Arial" panose="020B0604020202020204" pitchFamily="7" charset="0"/>
            </a:rPr>
            <a:t>- Se deseja calcular o Valor da Contrapartida para a situação descrita no Artigo 10º, em que o aumento do potencial construtivo se dá através do aumento da VERTICALIZAÇÃO, UTILIZE A PARTE INTERIOIR DA TABELA;</a:t>
          </a:r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r>
            <a:rPr lang="pt-BR" altLang="en-US" sz="1000">
              <a:latin typeface="Arial" panose="020B0604020202020204" pitchFamily="7" charset="0"/>
              <a:cs typeface="Arial" panose="020B0604020202020204" pitchFamily="7" charset="0"/>
            </a:rPr>
            <a:t>- Nos campos destacados em vermelho com o dizer "SELECIONE A OPÇÃO", basta </a:t>
          </a:r>
          <a:r>
            <a:rPr lang="pt-BR" altLang="en-US" sz="1000" b="1">
              <a:latin typeface="Arial" panose="020B0604020202020204" pitchFamily="7" charset="0"/>
              <a:cs typeface="Arial" panose="020B0604020202020204" pitchFamily="7" charset="0"/>
            </a:rPr>
            <a:t>escolher a alternativa</a:t>
          </a:r>
          <a:r>
            <a:rPr lang="pt-BR" altLang="en-US" sz="1000">
              <a:latin typeface="Arial" panose="020B0604020202020204" pitchFamily="7" charset="0"/>
              <a:cs typeface="Arial" panose="020B0604020202020204" pitchFamily="7" charset="0"/>
            </a:rPr>
            <a:t> que se encaixa a situação desejada;</a:t>
          </a:r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r>
            <a:rPr lang="pt-BR" altLang="en-US" sz="1000">
              <a:latin typeface="Arial" panose="020B0604020202020204" pitchFamily="7" charset="0"/>
              <a:cs typeface="Arial" panose="020B0604020202020204" pitchFamily="7" charset="0"/>
            </a:rPr>
            <a:t>- Nos campos destacados em vermelho com os dizeres "INSIRA O VALOR" e "INSIRA A ÁREA", devem ser inseridos </a:t>
          </a:r>
          <a:r>
            <a:rPr lang="pt-BR" altLang="en-US" sz="1000" b="1">
              <a:latin typeface="Arial" panose="020B0604020202020204" pitchFamily="7" charset="0"/>
              <a:cs typeface="Arial" panose="020B0604020202020204" pitchFamily="7" charset="0"/>
            </a:rPr>
            <a:t>apenas valores numéricos</a:t>
          </a:r>
          <a:r>
            <a:rPr lang="pt-BR" altLang="en-US" sz="1000">
              <a:latin typeface="Arial" panose="020B0604020202020204" pitchFamily="7" charset="0"/>
              <a:cs typeface="Arial" panose="020B0604020202020204" pitchFamily="7" charset="0"/>
            </a:rPr>
            <a:t>, para que o cálculo seja efetivado de forma automática;</a:t>
          </a:r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  <a:p>
          <a:pPr lvl="0" algn="just"/>
          <a:r>
            <a:rPr lang="pt-BR" altLang="en-US" sz="1000">
              <a:latin typeface="Arial" panose="020B0604020202020204" pitchFamily="7" charset="0"/>
              <a:cs typeface="Arial" panose="020B0604020202020204" pitchFamily="7" charset="0"/>
            </a:rPr>
            <a:t>- Para dúvidas em relação ao funcionamento da Tabela, entrar em contato com a Secretaria de Planejamento Urbano.</a:t>
          </a:r>
          <a:endParaRPr lang="pt-BR" altLang="en-US" sz="10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fator_desembolso" displayName="fator_desembolso" ref="B1:C7" totalsRowShown="0">
  <autoFilter xmlns:etc="http://www.wps.cn/officeDocument/2017/etCustomData" ref="B1:C7" etc:filterBottomFollowUsedRange="0"/>
  <tableColumns count="2">
    <tableColumn id="2" name="FATOR DE DESEMBOLSO" dataDxfId="3"/>
    <tableColumn id="3" name="D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Fator_interesse_social" displayName="Fator_interesse_social" ref="B9:C17" totalsRowShown="0">
  <autoFilter xmlns:etc="http://www.wps.cn/officeDocument/2017/etCustomData" ref="B9:C17" etc:filterBottomFollowUsedRange="0"/>
  <tableColumns count="2">
    <tableColumn id="1" name="FATOR DE INTERESSE SOCIAL"/>
    <tableColumn id="2" name="FT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Fator_interesse_territorial" displayName="Fator_interesse_territorial" ref="B19:C27" totalsRowShown="0">
  <autoFilter xmlns:etc="http://www.wps.cn/officeDocument/2017/etCustomData" ref="B19:C27" etc:filterBottomFollowUsedRange="0"/>
  <tableColumns count="2">
    <tableColumn id="1" name="FATOR DE INTERESSE TERRITORIAL"/>
    <tableColumn id="2" name="FT" data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29"/>
  <sheetViews>
    <sheetView tabSelected="1" zoomScale="115" zoomScaleNormal="115" showRuler="0" workbookViewId="0">
      <selection activeCell="F9" sqref="F9:G9"/>
    </sheetView>
  </sheetViews>
  <sheetFormatPr defaultColWidth="9" defaultRowHeight="14.25"/>
  <cols>
    <col min="1" max="1" width="3.56666666666667" customWidth="1"/>
    <col min="2" max="4" width="9.14166666666667" style="6"/>
    <col min="5" max="5" width="8" style="6" customWidth="1"/>
    <col min="6" max="6" width="9.14166666666667" style="6" customWidth="1"/>
    <col min="7" max="7" width="24.2833333333333" style="6" customWidth="1"/>
    <col min="8" max="8" width="5.70833333333333" style="6" customWidth="1"/>
    <col min="9" max="9" width="13.7083333333333" style="6" customWidth="1"/>
  </cols>
  <sheetData>
    <row r="1" ht="33.75" customHeight="1" spans="2:9">
      <c r="B1" s="7" t="s">
        <v>0</v>
      </c>
      <c r="C1" s="8"/>
      <c r="D1" s="8"/>
      <c r="E1" s="8"/>
      <c r="F1" s="8"/>
      <c r="G1" s="8"/>
      <c r="H1" s="8"/>
      <c r="I1" s="45"/>
    </row>
    <row r="2" ht="58.5" customHeight="1" spans="2:18">
      <c r="B2" s="9"/>
      <c r="C2" s="10"/>
      <c r="D2" s="10"/>
      <c r="E2" s="10"/>
      <c r="F2" s="10"/>
      <c r="G2" s="10"/>
      <c r="H2" s="10"/>
      <c r="I2" s="46"/>
      <c r="L2" s="47"/>
      <c r="M2" s="47"/>
      <c r="N2" s="47"/>
      <c r="O2" s="47"/>
      <c r="P2" s="47"/>
      <c r="Q2" s="47"/>
      <c r="R2" s="47"/>
    </row>
    <row r="3" ht="11.25" customHeight="1" spans="12:18">
      <c r="L3" s="47"/>
      <c r="M3" s="47"/>
      <c r="N3" s="47"/>
      <c r="O3" s="47"/>
      <c r="P3" s="47"/>
      <c r="Q3" s="47"/>
      <c r="R3" s="47"/>
    </row>
    <row r="4" ht="30.75" customHeight="1" spans="2:18">
      <c r="B4" s="11" t="s">
        <v>1</v>
      </c>
      <c r="C4" s="12"/>
      <c r="D4" s="12"/>
      <c r="E4" s="12"/>
      <c r="F4" s="12"/>
      <c r="G4" s="12"/>
      <c r="H4" s="12"/>
      <c r="I4" s="42"/>
      <c r="L4" s="47"/>
      <c r="M4" s="47"/>
      <c r="N4" s="47"/>
      <c r="O4" s="47"/>
      <c r="P4" s="47"/>
      <c r="Q4" s="47"/>
      <c r="R4" s="47"/>
    </row>
    <row r="5" ht="10.5" customHeight="1" spans="2:18">
      <c r="B5" s="13"/>
      <c r="C5" s="13"/>
      <c r="D5" s="13"/>
      <c r="E5" s="13"/>
      <c r="F5" s="13"/>
      <c r="G5" s="13"/>
      <c r="H5" s="13"/>
      <c r="I5" s="13"/>
      <c r="L5" s="47"/>
      <c r="M5" s="47"/>
      <c r="N5" s="47"/>
      <c r="O5" s="47"/>
      <c r="P5" s="47"/>
      <c r="Q5" s="47"/>
      <c r="R5" s="47"/>
    </row>
    <row r="6" ht="15" spans="2:18">
      <c r="B6" s="14" t="s">
        <v>2</v>
      </c>
      <c r="C6" s="15"/>
      <c r="D6" s="15"/>
      <c r="E6" s="15"/>
      <c r="F6" s="15"/>
      <c r="G6" s="15"/>
      <c r="H6" s="15"/>
      <c r="I6" s="48"/>
      <c r="L6" s="47"/>
      <c r="M6" s="47"/>
      <c r="N6" s="47"/>
      <c r="O6" s="47"/>
      <c r="P6" s="47"/>
      <c r="Q6" s="47"/>
      <c r="R6" s="47"/>
    </row>
    <row r="7" spans="2:18">
      <c r="B7" s="9" t="s">
        <v>3</v>
      </c>
      <c r="C7" s="10"/>
      <c r="D7" s="10"/>
      <c r="E7" s="10"/>
      <c r="F7" s="10"/>
      <c r="G7" s="10"/>
      <c r="H7" s="10"/>
      <c r="I7" s="46"/>
      <c r="L7" s="47"/>
      <c r="M7" s="47"/>
      <c r="N7" s="47"/>
      <c r="O7" s="47"/>
      <c r="P7" s="47"/>
      <c r="Q7" s="47"/>
      <c r="R7" s="47"/>
    </row>
    <row r="8" ht="45" customHeight="1" spans="2:18">
      <c r="B8" s="16"/>
      <c r="C8" s="17"/>
      <c r="D8" s="17"/>
      <c r="E8" s="17"/>
      <c r="F8" s="17"/>
      <c r="G8" s="17"/>
      <c r="H8" s="17"/>
      <c r="I8" s="49"/>
      <c r="L8" s="47"/>
      <c r="M8" s="47"/>
      <c r="N8" s="47"/>
      <c r="O8" s="47"/>
      <c r="P8" s="47"/>
      <c r="Q8" s="47"/>
      <c r="R8" s="47"/>
    </row>
    <row r="9" ht="15" spans="2:18">
      <c r="B9" s="18" t="s">
        <v>4</v>
      </c>
      <c r="C9" s="19"/>
      <c r="D9" s="19"/>
      <c r="E9" s="19"/>
      <c r="F9" s="20" t="s">
        <v>5</v>
      </c>
      <c r="G9" s="21"/>
      <c r="H9" s="22" t="s">
        <v>6</v>
      </c>
      <c r="I9" s="39" t="str">
        <f>VLOOKUP(F9,fator_desembolso[#All],2,FALSE)</f>
        <v>XXX</v>
      </c>
      <c r="L9" s="47"/>
      <c r="M9" s="47"/>
      <c r="N9" s="47"/>
      <c r="O9" s="47"/>
      <c r="P9" s="47"/>
      <c r="Q9" s="47"/>
      <c r="R9" s="47"/>
    </row>
    <row r="10" ht="15" spans="2:9">
      <c r="B10" s="18" t="s">
        <v>7</v>
      </c>
      <c r="C10" s="19"/>
      <c r="D10" s="19"/>
      <c r="E10" s="19"/>
      <c r="F10" s="20" t="s">
        <v>5</v>
      </c>
      <c r="G10" s="21"/>
      <c r="H10" s="22" t="s">
        <v>8</v>
      </c>
      <c r="I10" s="39" t="str">
        <f>VLOOKUP(F10,Fator_interesse_social[#All],2,FALSE)</f>
        <v>XXX</v>
      </c>
    </row>
    <row r="11" ht="15" spans="2:9">
      <c r="B11" s="18" t="s">
        <v>9</v>
      </c>
      <c r="C11" s="19"/>
      <c r="D11" s="19"/>
      <c r="E11" s="19"/>
      <c r="F11" s="20" t="s">
        <v>5</v>
      </c>
      <c r="G11" s="21"/>
      <c r="H11" s="22" t="s">
        <v>10</v>
      </c>
      <c r="I11" s="39" t="str">
        <f>VLOOKUP(F11,Fator_interesse_territorial[#All],2,FALSE)</f>
        <v>XXX</v>
      </c>
    </row>
    <row r="12" ht="30" customHeight="1" spans="2:9">
      <c r="B12" s="11" t="s">
        <v>11</v>
      </c>
      <c r="C12" s="12"/>
      <c r="D12" s="12"/>
      <c r="E12" s="12"/>
      <c r="F12" s="23" t="s">
        <v>12</v>
      </c>
      <c r="G12" s="23"/>
      <c r="H12" s="24" t="s">
        <v>13</v>
      </c>
      <c r="I12" s="24"/>
    </row>
    <row r="13" ht="30" customHeight="1" spans="2:9">
      <c r="B13" s="11" t="s">
        <v>14</v>
      </c>
      <c r="C13" s="12"/>
      <c r="D13" s="12"/>
      <c r="E13" s="12"/>
      <c r="F13" s="25" t="s">
        <v>15</v>
      </c>
      <c r="G13" s="25"/>
      <c r="H13" s="26" t="s">
        <v>16</v>
      </c>
      <c r="I13" s="26"/>
    </row>
    <row r="14" ht="24" customHeight="1" spans="2:9">
      <c r="B14" s="27" t="s">
        <v>17</v>
      </c>
      <c r="C14" s="27"/>
      <c r="D14" s="27"/>
      <c r="E14" s="27"/>
      <c r="F14" s="28"/>
      <c r="G14" s="28"/>
      <c r="H14" s="28"/>
      <c r="I14" s="28"/>
    </row>
    <row r="15" ht="7.5" customHeight="1"/>
    <row r="16" ht="18.75" spans="2:9">
      <c r="B16" s="29" t="s">
        <v>18</v>
      </c>
      <c r="C16" s="30"/>
      <c r="D16" s="30"/>
      <c r="E16" s="31"/>
      <c r="F16" s="32" t="e">
        <f>(0.4*I9*I10*I11*F12*F13)</f>
        <v>#VALUE!</v>
      </c>
      <c r="G16" s="33"/>
      <c r="H16" s="33"/>
      <c r="I16" s="50"/>
    </row>
    <row r="17" ht="18.75" spans="2:9">
      <c r="B17" s="29" t="s">
        <v>19</v>
      </c>
      <c r="C17" s="30"/>
      <c r="D17" s="30"/>
      <c r="E17" s="31"/>
      <c r="F17" s="34" t="e">
        <f>F16/F13</f>
        <v>#VALUE!</v>
      </c>
      <c r="G17" s="35"/>
      <c r="H17" s="36" t="s">
        <v>20</v>
      </c>
      <c r="I17" s="51"/>
    </row>
    <row r="18" ht="18" customHeight="1"/>
    <row r="19" ht="15" spans="2:9">
      <c r="B19" s="14" t="s">
        <v>21</v>
      </c>
      <c r="C19" s="15"/>
      <c r="D19" s="15"/>
      <c r="E19" s="15"/>
      <c r="F19" s="15"/>
      <c r="G19" s="15"/>
      <c r="H19" s="15"/>
      <c r="I19" s="48"/>
    </row>
    <row r="20" spans="2:9">
      <c r="B20" s="9" t="s">
        <v>22</v>
      </c>
      <c r="C20" s="10"/>
      <c r="D20" s="10"/>
      <c r="E20" s="10"/>
      <c r="F20" s="10"/>
      <c r="G20" s="10"/>
      <c r="H20" s="10"/>
      <c r="I20" s="46"/>
    </row>
    <row r="21" ht="45" customHeight="1" spans="2:9">
      <c r="B21" s="37"/>
      <c r="C21" s="38"/>
      <c r="D21" s="38"/>
      <c r="E21" s="38"/>
      <c r="F21" s="38"/>
      <c r="G21" s="38"/>
      <c r="H21" s="38"/>
      <c r="I21" s="52"/>
    </row>
    <row r="22" ht="15" spans="2:9">
      <c r="B22" s="18" t="s">
        <v>4</v>
      </c>
      <c r="C22" s="19"/>
      <c r="D22" s="19"/>
      <c r="E22" s="39"/>
      <c r="F22" s="20" t="s">
        <v>5</v>
      </c>
      <c r="G22" s="40"/>
      <c r="H22" s="41" t="s">
        <v>6</v>
      </c>
      <c r="I22" s="53" t="str">
        <f>VLOOKUP(F22,fator_desembolso[#All],2,FALSE)</f>
        <v>XXX</v>
      </c>
    </row>
    <row r="23" ht="15" spans="2:9">
      <c r="B23" s="18" t="s">
        <v>7</v>
      </c>
      <c r="C23" s="19"/>
      <c r="D23" s="19"/>
      <c r="E23" s="39"/>
      <c r="F23" s="20" t="s">
        <v>5</v>
      </c>
      <c r="G23" s="40"/>
      <c r="H23" s="41" t="s">
        <v>8</v>
      </c>
      <c r="I23" s="53" t="str">
        <f>VLOOKUP(F23,Fator_interesse_social[#All],2,FALSE)</f>
        <v>XXX</v>
      </c>
    </row>
    <row r="24" ht="29.25" customHeight="1" spans="2:9">
      <c r="B24" s="11" t="s">
        <v>11</v>
      </c>
      <c r="C24" s="12"/>
      <c r="D24" s="12"/>
      <c r="E24" s="42"/>
      <c r="F24" s="43" t="s">
        <v>12</v>
      </c>
      <c r="G24" s="43"/>
      <c r="H24" s="26" t="s">
        <v>13</v>
      </c>
      <c r="I24" s="26"/>
    </row>
    <row r="25" ht="30.75" customHeight="1" spans="2:9">
      <c r="B25" s="11" t="s">
        <v>14</v>
      </c>
      <c r="C25" s="12"/>
      <c r="D25" s="12"/>
      <c r="E25" s="42"/>
      <c r="F25" s="44" t="s">
        <v>15</v>
      </c>
      <c r="G25" s="44"/>
      <c r="H25" s="26" t="s">
        <v>16</v>
      </c>
      <c r="I25" s="26"/>
    </row>
    <row r="26" ht="34.5" customHeight="1" spans="2:9">
      <c r="B26" s="27" t="s">
        <v>23</v>
      </c>
      <c r="C26" s="27"/>
      <c r="D26" s="27"/>
      <c r="E26" s="27"/>
      <c r="F26" s="27"/>
      <c r="G26" s="27"/>
      <c r="H26" s="27"/>
      <c r="I26" s="27"/>
    </row>
    <row r="27" ht="9.75" customHeight="1"/>
    <row r="28" ht="18.75" spans="2:9">
      <c r="B28" s="29" t="s">
        <v>24</v>
      </c>
      <c r="C28" s="30"/>
      <c r="D28" s="30"/>
      <c r="E28" s="31"/>
      <c r="F28" s="32" t="e">
        <f>0.4*I22*I23*1.5*F24*F25</f>
        <v>#VALUE!</v>
      </c>
      <c r="G28" s="33"/>
      <c r="H28" s="33"/>
      <c r="I28" s="50"/>
    </row>
    <row r="29" ht="18.75" spans="2:9">
      <c r="B29" s="29" t="s">
        <v>19</v>
      </c>
      <c r="C29" s="30"/>
      <c r="D29" s="30"/>
      <c r="E29" s="31"/>
      <c r="F29" s="34" t="e">
        <f>F28/F25</f>
        <v>#VALUE!</v>
      </c>
      <c r="G29" s="35"/>
      <c r="H29" s="36" t="s">
        <v>20</v>
      </c>
      <c r="I29" s="51"/>
    </row>
  </sheetData>
  <sheetProtection sheet="1" objects="1"/>
  <mergeCells count="43">
    <mergeCell ref="B1:I1"/>
    <mergeCell ref="B2:I2"/>
    <mergeCell ref="B4:I4"/>
    <mergeCell ref="B6:I6"/>
    <mergeCell ref="B7:I7"/>
    <mergeCell ref="B8:I8"/>
    <mergeCell ref="B9:E9"/>
    <mergeCell ref="F9:G9"/>
    <mergeCell ref="B10:E10"/>
    <mergeCell ref="F10:G10"/>
    <mergeCell ref="B11:E11"/>
    <mergeCell ref="F11:G11"/>
    <mergeCell ref="B12:E12"/>
    <mergeCell ref="F12:G12"/>
    <mergeCell ref="H12:I12"/>
    <mergeCell ref="B13:E13"/>
    <mergeCell ref="F13:G13"/>
    <mergeCell ref="H13:I13"/>
    <mergeCell ref="B14:I14"/>
    <mergeCell ref="B16:E16"/>
    <mergeCell ref="F16:I16"/>
    <mergeCell ref="B17:E17"/>
    <mergeCell ref="F17:G17"/>
    <mergeCell ref="H17:I17"/>
    <mergeCell ref="B19:I19"/>
    <mergeCell ref="B20:I20"/>
    <mergeCell ref="B21:I21"/>
    <mergeCell ref="B22:E22"/>
    <mergeCell ref="F22:G22"/>
    <mergeCell ref="B23:E23"/>
    <mergeCell ref="F23:G23"/>
    <mergeCell ref="B24:E24"/>
    <mergeCell ref="F24:G24"/>
    <mergeCell ref="H24:I24"/>
    <mergeCell ref="B25:E25"/>
    <mergeCell ref="F25:G25"/>
    <mergeCell ref="H25:I25"/>
    <mergeCell ref="B26:I26"/>
    <mergeCell ref="B28:E28"/>
    <mergeCell ref="F28:I28"/>
    <mergeCell ref="B29:E29"/>
    <mergeCell ref="F29:G29"/>
    <mergeCell ref="H29:I29"/>
  </mergeCells>
  <conditionalFormatting sqref="F12:G12">
    <cfRule type="cellIs" dxfId="0" priority="8" operator="equal">
      <formula>APOIO!$B$29</formula>
    </cfRule>
  </conditionalFormatting>
  <conditionalFormatting sqref="F13:G13">
    <cfRule type="cellIs" dxfId="1" priority="4" operator="equal">
      <formula>APOIO!$B$30</formula>
    </cfRule>
  </conditionalFormatting>
  <conditionalFormatting sqref="F24:G24">
    <cfRule type="cellIs" dxfId="0" priority="6" operator="equal">
      <formula>APOIO!$B$29</formula>
    </cfRule>
  </conditionalFormatting>
  <conditionalFormatting sqref="F25:G25">
    <cfRule type="cellIs" dxfId="1" priority="3" operator="equal">
      <formula>APOIO!$B$30</formula>
    </cfRule>
  </conditionalFormatting>
  <conditionalFormatting sqref="F22:F23">
    <cfRule type="cellIs" dxfId="1" priority="5" operator="equal">
      <formula>APOIO!$B$2</formula>
    </cfRule>
  </conditionalFormatting>
  <conditionalFormatting sqref="H9:H10">
    <cfRule type="cellIs" dxfId="2" priority="12" operator="equal">
      <formula>APOIO!$B$2</formula>
    </cfRule>
  </conditionalFormatting>
  <conditionalFormatting sqref="H22:H23">
    <cfRule type="cellIs" dxfId="2" priority="1" operator="equal">
      <formula>APOIO!$B$2</formula>
    </cfRule>
  </conditionalFormatting>
  <conditionalFormatting sqref="F9:F11;H11">
    <cfRule type="cellIs" dxfId="1" priority="11" operator="equal">
      <formula>APOIO!$B$2</formula>
    </cfRule>
  </conditionalFormatting>
  <dataValidations count="3">
    <dataValidation type="list" allowBlank="1" showInputMessage="1" showErrorMessage="1" sqref="F9 F22:G22">
      <formula1>APOIO!$B$2:$B$7</formula1>
    </dataValidation>
    <dataValidation type="list" allowBlank="1" showInputMessage="1" showErrorMessage="1" sqref="F10 F23:G23">
      <formula1>APOIO!$B$10:$B$17</formula1>
    </dataValidation>
    <dataValidation type="list" allowBlank="1" showInputMessage="1" showErrorMessage="1" sqref="F11">
      <formula1>APOIO!$B$20:$B$27</formula1>
    </dataValidation>
  </dataValidations>
  <pageMargins left="0.25" right="0.25" top="0.75" bottom="0.75" header="0.298611111111111" footer="0.29861111111111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zoomScale="115" zoomScaleNormal="115" workbookViewId="0">
      <selection activeCell="H6" sqref="H6"/>
    </sheetView>
  </sheetViews>
  <sheetFormatPr defaultColWidth="9" defaultRowHeight="14.25" outlineLevelCol="2"/>
  <cols>
    <col min="1" max="1" width="2" customWidth="1"/>
    <col min="2" max="2" width="46.5666666666667" customWidth="1"/>
    <col min="3" max="3" width="7.56666666666667" style="1" customWidth="1"/>
    <col min="4" max="4" width="42" customWidth="1"/>
    <col min="5" max="5" width="5.85833333333333" customWidth="1"/>
    <col min="6" max="6" width="36.1416666666667" customWidth="1"/>
  </cols>
  <sheetData>
    <row r="1" ht="15" spans="2:3">
      <c r="B1" s="2" t="s">
        <v>25</v>
      </c>
      <c r="C1" s="3" t="s">
        <v>26</v>
      </c>
    </row>
    <row r="2" ht="15" spans="2:3">
      <c r="B2" s="4" t="s">
        <v>5</v>
      </c>
      <c r="C2" s="5" t="s">
        <v>27</v>
      </c>
    </row>
    <row r="3" spans="2:3">
      <c r="B3" s="4" t="s">
        <v>28</v>
      </c>
      <c r="C3" s="1">
        <v>0.8</v>
      </c>
    </row>
    <row r="4" spans="2:3">
      <c r="B4" s="4" t="s">
        <v>29</v>
      </c>
      <c r="C4" s="1">
        <v>1</v>
      </c>
    </row>
    <row r="5" spans="2:3">
      <c r="B5" s="4" t="s">
        <v>30</v>
      </c>
      <c r="C5" s="1">
        <v>1</v>
      </c>
    </row>
    <row r="6" ht="28.5" spans="2:3">
      <c r="B6" s="4" t="s">
        <v>31</v>
      </c>
      <c r="C6" s="1">
        <v>1</v>
      </c>
    </row>
    <row r="7" spans="2:3">
      <c r="B7" s="4" t="s">
        <v>32</v>
      </c>
      <c r="C7" s="1">
        <v>1</v>
      </c>
    </row>
    <row r="9" ht="15" spans="2:3">
      <c r="B9" s="2" t="s">
        <v>33</v>
      </c>
      <c r="C9" s="1" t="s">
        <v>34</v>
      </c>
    </row>
    <row r="10" ht="15" spans="2:3">
      <c r="B10" s="4" t="s">
        <v>5</v>
      </c>
      <c r="C10" s="5" t="s">
        <v>27</v>
      </c>
    </row>
    <row r="11" spans="2:3">
      <c r="B11" t="s">
        <v>35</v>
      </c>
      <c r="C11" s="1">
        <v>0</v>
      </c>
    </row>
    <row r="12" spans="2:3">
      <c r="B12" t="s">
        <v>36</v>
      </c>
      <c r="C12" s="1">
        <v>0</v>
      </c>
    </row>
    <row r="13" spans="2:3">
      <c r="B13" t="s">
        <v>37</v>
      </c>
      <c r="C13" s="1">
        <v>0</v>
      </c>
    </row>
    <row r="14" spans="2:3">
      <c r="B14" t="s">
        <v>38</v>
      </c>
      <c r="C14" s="1">
        <v>0.3</v>
      </c>
    </row>
    <row r="15" spans="2:3">
      <c r="B15" t="s">
        <v>39</v>
      </c>
      <c r="C15" s="1">
        <v>0.3</v>
      </c>
    </row>
    <row r="16" spans="2:3">
      <c r="B16" t="s">
        <v>40</v>
      </c>
      <c r="C16" s="1">
        <v>0.8</v>
      </c>
    </row>
    <row r="17" spans="2:3">
      <c r="B17" t="s">
        <v>41</v>
      </c>
      <c r="C17" s="1">
        <v>1</v>
      </c>
    </row>
    <row r="19" ht="15" spans="2:3">
      <c r="B19" s="2" t="s">
        <v>42</v>
      </c>
      <c r="C19" s="1" t="s">
        <v>34</v>
      </c>
    </row>
    <row r="20" ht="15" spans="2:3">
      <c r="B20" s="4" t="s">
        <v>5</v>
      </c>
      <c r="C20" s="5" t="s">
        <v>27</v>
      </c>
    </row>
    <row r="21" spans="2:3">
      <c r="B21" t="s">
        <v>43</v>
      </c>
      <c r="C21" s="1">
        <v>1.3</v>
      </c>
    </row>
    <row r="22" spans="2:3">
      <c r="B22" t="s">
        <v>44</v>
      </c>
      <c r="C22" s="1">
        <v>1.3</v>
      </c>
    </row>
    <row r="23" spans="2:3">
      <c r="B23" t="s">
        <v>45</v>
      </c>
      <c r="C23" s="1">
        <v>1</v>
      </c>
    </row>
    <row r="24" spans="2:3">
      <c r="B24" t="s">
        <v>46</v>
      </c>
      <c r="C24" s="1">
        <v>0.85</v>
      </c>
    </row>
    <row r="25" spans="2:3">
      <c r="B25" t="s">
        <v>47</v>
      </c>
      <c r="C25" s="1">
        <v>0.85</v>
      </c>
    </row>
    <row r="26" spans="2:3">
      <c r="B26" t="s">
        <v>48</v>
      </c>
      <c r="C26" s="1">
        <v>0.85</v>
      </c>
    </row>
    <row r="27" spans="2:3">
      <c r="B27" t="s">
        <v>49</v>
      </c>
      <c r="C27" s="1">
        <v>0.85</v>
      </c>
    </row>
    <row r="29" spans="2:2">
      <c r="B29" t="s">
        <v>12</v>
      </c>
    </row>
    <row r="30" spans="2:2">
      <c r="B30" t="s">
        <v>15</v>
      </c>
    </row>
  </sheetData>
  <pageMargins left="0.511811024" right="0.511811024" top="0.787401575" bottom="0.787401575" header="0.31496062" footer="0.31496062"/>
  <pageSetup paperSize="9" orientation="portrait"/>
  <headerFooter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OODC_Coeficiente</vt:lpstr>
      <vt:lpstr>APOIO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consoli</dc:creator>
  <cp:lastModifiedBy>Admin</cp:lastModifiedBy>
  <dcterms:created xsi:type="dcterms:W3CDTF">2025-02-20T11:45:00Z</dcterms:created>
  <dcterms:modified xsi:type="dcterms:W3CDTF">2025-02-24T13:07:27Z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D610FE1444134FCD8F27CEC28FBA4345_12</vt:lpwstr>
  </property>
  <property fmtid="{D5CDD505-2E9C-101B-9397-08002B2CF9AE}" pid="3" name="KSOProductBuildVer">
    <vt:lpwstr>1046-12.2.0.19805</vt:lpwstr>
  </property>
</Properties>
</file>