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OBRAS\1 EM ORÇAMENTO\LICITAÇÃO TAPA BURACO\ORÇAMENTO\"/>
    </mc:Choice>
  </mc:AlternateContent>
  <xr:revisionPtr revIDLastSave="0" documentId="13_ncr:1_{BECDA9C6-57E2-4F53-A756-3E40B379EC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1" sheetId="3" r:id="rId1"/>
  </sheets>
  <definedNames>
    <definedName name="__Anonymous_Sheet_DB__0">#REF!</definedName>
    <definedName name="__xlnm.Print_Area_2">#REF!</definedName>
    <definedName name="__xlnm.Print_Area_3">#REF!</definedName>
    <definedName name="__xlnm.Print_Titles_2">#REF!</definedName>
    <definedName name="__xlnm.Print_Titles_3">#REF!</definedName>
    <definedName name="_tt1">"$#REF!.$A$1:$B$3278"</definedName>
    <definedName name="AUDITORIO">#REF!</definedName>
    <definedName name="cfs">#REF!</definedName>
    <definedName name="crono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k">"$#REF!.$A$1:$B$2408"</definedName>
    <definedName name="Plan1">"$#REF!.$A$1:$B$2408"</definedName>
    <definedName name="rere">#REF!</definedName>
    <definedName name="rt">#REF!</definedName>
    <definedName name="teste">"$#REF!.$A$1:$B$3278"</definedName>
    <definedName name="_xlnm.Print_Titles" localSheetId="0">Plan1!$A:$B</definedName>
    <definedName name="Z_E9EF4FFF_2A51_4B23_8A33_7F2B85269ACF_.wvu.PrintArea_7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81029"/>
</workbook>
</file>

<file path=xl/calcChain.xml><?xml version="1.0" encoding="utf-8"?>
<calcChain xmlns="http://schemas.openxmlformats.org/spreadsheetml/2006/main">
  <c r="Z13" i="3" l="1"/>
  <c r="X13" i="3"/>
  <c r="V13" i="3"/>
  <c r="T13" i="3"/>
  <c r="R13" i="3"/>
  <c r="P13" i="3"/>
  <c r="Z12" i="3"/>
  <c r="X12" i="3"/>
  <c r="V12" i="3"/>
  <c r="T12" i="3"/>
  <c r="R12" i="3"/>
  <c r="P12" i="3"/>
  <c r="Z11" i="3"/>
  <c r="X11" i="3"/>
  <c r="V11" i="3"/>
  <c r="T11" i="3"/>
  <c r="R11" i="3"/>
  <c r="P11" i="3"/>
  <c r="Z10" i="3"/>
  <c r="X10" i="3"/>
  <c r="V10" i="3"/>
  <c r="T10" i="3"/>
  <c r="R10" i="3"/>
  <c r="P10" i="3"/>
  <c r="N10" i="3"/>
  <c r="N11" i="3"/>
  <c r="N12" i="3"/>
  <c r="N13" i="3"/>
  <c r="L10" i="3"/>
  <c r="L11" i="3"/>
  <c r="L12" i="3"/>
  <c r="L13" i="3"/>
  <c r="J10" i="3"/>
  <c r="J11" i="3"/>
  <c r="J12" i="3"/>
  <c r="J13" i="3"/>
  <c r="H10" i="3"/>
  <c r="H11" i="3"/>
  <c r="H12" i="3"/>
  <c r="H13" i="3"/>
  <c r="F10" i="3"/>
  <c r="F11" i="3"/>
  <c r="F12" i="3"/>
  <c r="F13" i="3"/>
  <c r="D10" i="3"/>
  <c r="D11" i="3"/>
  <c r="D12" i="3"/>
  <c r="D13" i="3"/>
  <c r="AB14" i="3"/>
  <c r="Z14" i="3" l="1"/>
  <c r="AA14" i="3" s="1"/>
  <c r="X14" i="3"/>
  <c r="Y14" i="3" s="1"/>
  <c r="P14" i="3"/>
  <c r="Q14" i="3" s="1"/>
  <c r="T14" i="3"/>
  <c r="U14" i="3" s="1"/>
  <c r="V14" i="3"/>
  <c r="W14" i="3" s="1"/>
  <c r="R14" i="3"/>
  <c r="S14" i="3" s="1"/>
  <c r="C10" i="3"/>
  <c r="C11" i="3"/>
  <c r="C12" i="3"/>
  <c r="C13" i="3"/>
  <c r="H14" i="3"/>
  <c r="I14" i="3" s="1"/>
  <c r="L14" i="3"/>
  <c r="M14" i="3" s="1"/>
  <c r="F14" i="3"/>
  <c r="G14" i="3" s="1"/>
  <c r="J14" i="3"/>
  <c r="K14" i="3" s="1"/>
  <c r="N14" i="3"/>
  <c r="O14" i="3" s="1"/>
  <c r="D14" i="3"/>
  <c r="D15" i="3" s="1"/>
  <c r="F15" i="3" l="1"/>
  <c r="H15" i="3" s="1"/>
  <c r="J15" i="3" s="1"/>
  <c r="L15" i="3" s="1"/>
  <c r="N15" i="3" s="1"/>
  <c r="P15" i="3" s="1"/>
  <c r="R15" i="3" s="1"/>
  <c r="T15" i="3" s="1"/>
  <c r="V15" i="3" s="1"/>
  <c r="X15" i="3" s="1"/>
  <c r="Z15" i="3" s="1"/>
  <c r="C14" i="3"/>
  <c r="E14" i="3"/>
  <c r="E15" i="3" s="1"/>
  <c r="G15" i="3" s="1"/>
  <c r="I15" i="3" s="1"/>
  <c r="K15" i="3" s="1"/>
  <c r="M15" i="3" s="1"/>
  <c r="O15" i="3" s="1"/>
  <c r="Q15" i="3" s="1"/>
  <c r="S15" i="3" s="1"/>
  <c r="U15" i="3" s="1"/>
  <c r="W15" i="3" s="1"/>
  <c r="Y15" i="3" s="1"/>
  <c r="AA15" i="3" s="1"/>
</calcChain>
</file>

<file path=xl/sharedStrings.xml><?xml version="1.0" encoding="utf-8"?>
<sst xmlns="http://schemas.openxmlformats.org/spreadsheetml/2006/main" count="49" uniqueCount="37">
  <si>
    <t>SERVIÇOS</t>
  </si>
  <si>
    <t>% NO PERIODO</t>
  </si>
  <si>
    <t>ITEM</t>
  </si>
  <si>
    <t>ÍNDICE</t>
  </si>
  <si>
    <t>1.1</t>
  </si>
  <si>
    <t>TOTAL ACUMULADO</t>
  </si>
  <si>
    <t>TOTAL DO PERÍODO</t>
  </si>
  <si>
    <t>CRONOGRAMA FÍSICO-FINANCEIRO</t>
  </si>
  <si>
    <r>
      <t xml:space="preserve">MUNICÍPIO: </t>
    </r>
    <r>
      <rPr>
        <sz val="12"/>
        <rFont val="Arial"/>
        <family val="2"/>
      </rPr>
      <t>PATO BRANCO</t>
    </r>
  </si>
  <si>
    <t>TOTAL C/BDI</t>
  </si>
  <si>
    <t>Responsável Técnico:</t>
  </si>
  <si>
    <t>DRENO SUBSUPERFICIAL (SEÇÃO 0,40 X 0,40 M), COM TUBO DE PEAD CORRUGADO PERFURADO, DN 100 MM, ENCHIMENTO COM BRITA, ENVOLVIDO COM MANTA GEOTÊXTIL. AF_07/2021</t>
  </si>
  <si>
    <t>MANUTENÇÃO DE PAVIMENTO DO TIPO CORREÇÃO SUPERFICIAL LOCALIZADA, CONTEMPLA OS SERVIÇOS DE CORTE DO PAVIMENTO, DEMOLIÇÃO, PINTURA DE LIGAÇÃO E RECONSTITUIÇÃO DO PAVIMENTO COM CBUQ ESPESSURA DE 6,0CM</t>
  </si>
  <si>
    <t>MANUTENÇÃO DE PAVIMENTO DO TIPO CORREÇÃO PROFUNDA, CONTEMPLA OS SERVIÇOS DE CORTE DO PAVIMENTO, DEMOLIÇÃO, EXECUÇÃO DE SUB-BASE E BASE, IMPRIMAÇÃO, PINTURA DE LIGAÇÃO E RECONSTITUIÇÃO DO PAVIMENTO COM CBUQ ESPESSURA DE 6,0CM</t>
  </si>
  <si>
    <t>MANUTENÇÃO DE PAVIMENTO DO TIPO CORREÇÃO SUPERFICIAL  (RECAPE), CONTEMPLA OS SERVIÇOS DE FRESAGEM, PINTURA DE LIGAÇÃO E RECONSTITUIÇÃO DO PAVIMENTO COM CBUQ ESPESSURA DE 3,0CM</t>
  </si>
  <si>
    <t>MANUTENÇÃO VIÁRIA</t>
  </si>
  <si>
    <t>RECUPERAÇÃO DE FENDAS, AFUNDAMENTOS, ONDULAÇÕES OU CORRUGAÇÕES, ESCORREGAMENTOS E PANELAS OU BURACOS</t>
  </si>
  <si>
    <t>1.1.1</t>
  </si>
  <si>
    <t>1.1.2</t>
  </si>
  <si>
    <t>1.1.3</t>
  </si>
  <si>
    <t>1.1.4</t>
  </si>
  <si>
    <t>PATO BRANCO, 30 DE MAIO DE 2023.</t>
  </si>
  <si>
    <t>DANIEL PARCIANELLO</t>
  </si>
  <si>
    <t>Engenheiro Civil CREA-SC 72.040-6/D</t>
  </si>
  <si>
    <t>1° MÊS</t>
  </si>
  <si>
    <t>12° MÊS</t>
  </si>
  <si>
    <t>11° MÊS</t>
  </si>
  <si>
    <t>10° MÊS</t>
  </si>
  <si>
    <t>9° MÊS</t>
  </si>
  <si>
    <t>8° MÊS</t>
  </si>
  <si>
    <t>7° MÊS</t>
  </si>
  <si>
    <t>6° MÊS</t>
  </si>
  <si>
    <t>5° MÊS</t>
  </si>
  <si>
    <t>4° MÊS</t>
  </si>
  <si>
    <t>3° MÊS</t>
  </si>
  <si>
    <t>2° MÊS</t>
  </si>
  <si>
    <r>
      <t xml:space="preserve">LOCAL: </t>
    </r>
    <r>
      <rPr>
        <sz val="12"/>
        <rFont val="Arial"/>
        <family val="2"/>
      </rPr>
      <t>MALHA VIÁRIA PAVIMENTADA COM ASFALTO (APROX. 2.649.932,96m²)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</si>
</sst>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00"/>
    <numFmt numFmtId="167" formatCode="##&quot;.&quot;###&quot;.&quot;###&quot;-&quot;#"/>
    <numFmt numFmtId="168" formatCode="#,##0.00_);[Red]\-#,##0.00;"/>
    <numFmt numFmtId="169" formatCode="#,##0.00_);[Red]\-#,##0.0;"/>
    <numFmt numFmtId="170" formatCode="_(* #,##0.00_);_(* \(#,##0.00\);_(* &quot;-&quot;??_);_(@_)"/>
    <numFmt numFmtId="171" formatCode="#."/>
    <numFmt numFmtId="172" formatCode="&quot;N$&quot;#,##0_);\(&quot;N$&quot;#,##0\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([$€-2]* #,##0.00_);_([$€-2]* \(#,##0.00\);_([$€-2]* &quot;-&quot;??_)"/>
    <numFmt numFmtId="176" formatCode="_(* #,##0.00_);_(* \(#,##0.00\);_(* \-??_);_(@_)"/>
    <numFmt numFmtId="177" formatCode="_-&quot;R$ &quot;* #,##0.00_-;&quot;-R$ &quot;* #,##0.00_-;_-&quot;R$ &quot;* \-??_-;_-@_-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00000"/>
    <numFmt numFmtId="181" formatCode="_-* #,##0.00_-;\-* #,##0.00_-;_-* \-??_-;_-@_-"/>
    <numFmt numFmtId="182" formatCode="#,##0.00\ ;&quot; (&quot;#,##0.00\);&quot; -&quot;#\ ;@\ "/>
    <numFmt numFmtId="183" formatCode="#"/>
  </numFmts>
  <fonts count="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Arial"/>
      <family val="2"/>
      <charset val="204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sz val="11"/>
      <color indexed="20"/>
      <name val="Calibri"/>
      <family val="2"/>
    </font>
    <font>
      <b/>
      <sz val="11"/>
      <name val="Helv"/>
    </font>
    <font>
      <sz val="12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8">
    <xf numFmtId="0" fontId="0" fillId="0" borderId="0"/>
    <xf numFmtId="0" fontId="1" fillId="0" borderId="0"/>
    <xf numFmtId="167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8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35" borderId="20"/>
    <xf numFmtId="0" fontId="15" fillId="35" borderId="20" applyNumberFormat="0" applyAlignment="0" applyProtection="0"/>
    <xf numFmtId="0" fontId="16" fillId="36" borderId="20" applyNumberFormat="0" applyAlignment="0" applyProtection="0"/>
    <xf numFmtId="0" fontId="15" fillId="37" borderId="20" applyNumberFormat="0" applyAlignment="0" applyProtection="0"/>
    <xf numFmtId="0" fontId="17" fillId="0" borderId="0"/>
    <xf numFmtId="0" fontId="18" fillId="38" borderId="21" applyNumberFormat="0" applyAlignment="0" applyProtection="0"/>
    <xf numFmtId="0" fontId="18" fillId="39" borderId="21" applyNumberFormat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19" fillId="0" borderId="22" applyNumberFormat="0" applyFill="0" applyAlignment="0" applyProtection="0"/>
    <xf numFmtId="171" fontId="21" fillId="0" borderId="0">
      <protection locked="0"/>
    </xf>
    <xf numFmtId="38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171" fontId="21" fillId="0" borderId="0">
      <protection locked="0"/>
    </xf>
    <xf numFmtId="0" fontId="24" fillId="0" borderId="0"/>
    <xf numFmtId="0" fontId="25" fillId="0" borderId="0"/>
    <xf numFmtId="0" fontId="24" fillId="0" borderId="0"/>
    <xf numFmtId="0" fontId="25" fillId="0" borderId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6" borderId="0" applyNumberFormat="0" applyBorder="0" applyAlignment="0" applyProtection="0"/>
    <xf numFmtId="171" fontId="21" fillId="0" borderId="0">
      <protection locked="0"/>
    </xf>
    <xf numFmtId="172" fontId="8" fillId="0" borderId="0">
      <alignment horizontal="center"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21" fillId="0" borderId="0">
      <protection locked="0"/>
    </xf>
    <xf numFmtId="171" fontId="21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28" fillId="49" borderId="20"/>
    <xf numFmtId="0" fontId="28" fillId="18" borderId="20" applyNumberFormat="0" applyAlignment="0" applyProtection="0"/>
    <xf numFmtId="0" fontId="28" fillId="23" borderId="20" applyNumberFormat="0" applyAlignment="0" applyProtection="0"/>
    <xf numFmtId="0" fontId="28" fillId="9" borderId="20" applyNumberFormat="0" applyAlignment="0" applyProtection="0"/>
    <xf numFmtId="0" fontId="4" fillId="1" borderId="24" applyFont="0" applyFill="0" applyBorder="0" applyAlignment="0">
      <alignment horizontal="center" vertical="center"/>
    </xf>
    <xf numFmtId="0" fontId="29" fillId="0" borderId="0"/>
    <xf numFmtId="175" fontId="8" fillId="0" borderId="0" applyFont="0" applyFill="0" applyBorder="0" applyAlignment="0" applyProtection="0"/>
    <xf numFmtId="176" fontId="1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71" fontId="21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" fillId="2" borderId="0" applyNumberFormat="0" applyBorder="0" applyAlignment="0" applyProtection="0"/>
    <xf numFmtId="0" fontId="31" fillId="0" borderId="0">
      <alignment horizontal="left"/>
    </xf>
    <xf numFmtId="171" fontId="32" fillId="0" borderId="0">
      <protection locked="0"/>
    </xf>
    <xf numFmtId="171" fontId="32" fillId="0" borderId="0">
      <protection locked="0"/>
    </xf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10" fontId="3" fillId="2" borderId="12" applyNumberFormat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4" fillId="0" borderId="1"/>
    <xf numFmtId="177" fontId="8" fillId="0" borderId="0"/>
    <xf numFmtId="177" fontId="8" fillId="0" borderId="0"/>
    <xf numFmtId="40" fontId="1" fillId="0" borderId="0"/>
    <xf numFmtId="44" fontId="8" fillId="0" borderId="0" applyFill="0" applyBorder="0" applyAlignment="0" applyProtection="0"/>
    <xf numFmtId="177" fontId="1" fillId="0" borderId="0"/>
    <xf numFmtId="177" fontId="8" fillId="0" borderId="0"/>
    <xf numFmtId="177" fontId="1" fillId="0" borderId="0"/>
    <xf numFmtId="44" fontId="35" fillId="0" borderId="0" applyFont="0" applyFill="0" applyBorder="0" applyAlignment="0" applyProtection="0"/>
    <xf numFmtId="177" fontId="1" fillId="0" borderId="0"/>
    <xf numFmtId="177" fontId="1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6" fillId="0" borderId="0">
      <protection locked="0"/>
    </xf>
    <xf numFmtId="0" fontId="36" fillId="23" borderId="0" applyNumberFormat="0" applyBorder="0" applyAlignment="0" applyProtection="0"/>
    <xf numFmtId="0" fontId="37" fillId="50" borderId="0" applyNumberFormat="0" applyBorder="0" applyAlignment="0" applyProtection="0"/>
    <xf numFmtId="0" fontId="37" fillId="23" borderId="0" applyNumberFormat="0" applyBorder="0" applyAlignment="0" applyProtection="0"/>
    <xf numFmtId="37" fontId="38" fillId="0" borderId="0"/>
    <xf numFmtId="180" fontId="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9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0" fillId="0" borderId="0"/>
    <xf numFmtId="0" fontId="1" fillId="51" borderId="25"/>
    <xf numFmtId="0" fontId="1" fillId="52" borderId="25" applyNumberFormat="0" applyAlignment="0" applyProtection="0"/>
    <xf numFmtId="0" fontId="8" fillId="14" borderId="25" applyNumberFormat="0" applyFont="0" applyAlignment="0" applyProtection="0"/>
    <xf numFmtId="0" fontId="1" fillId="14" borderId="25" applyNumberFormat="0" applyFont="0" applyAlignment="0" applyProtection="0"/>
    <xf numFmtId="171" fontId="21" fillId="0" borderId="0">
      <protection locked="0"/>
    </xf>
    <xf numFmtId="10" fontId="8" fillId="0" borderId="0" applyFont="0" applyFill="0" applyBorder="0" applyAlignment="0" applyProtection="0"/>
    <xf numFmtId="9" fontId="1" fillId="0" borderId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/>
    <xf numFmtId="0" fontId="1" fillId="0" borderId="0"/>
    <xf numFmtId="0" fontId="41" fillId="0" borderId="26" applyNumberFormat="0" applyFont="0" applyBorder="0" applyAlignment="0"/>
    <xf numFmtId="9" fontId="8" fillId="0" borderId="0"/>
    <xf numFmtId="9" fontId="1" fillId="0" borderId="0"/>
    <xf numFmtId="9" fontId="1" fillId="0" borderId="0"/>
    <xf numFmtId="9" fontId="1" fillId="0" borderId="0"/>
    <xf numFmtId="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" fillId="0" borderId="0"/>
    <xf numFmtId="9" fontId="1" fillId="0" borderId="0"/>
    <xf numFmtId="9" fontId="8" fillId="0" borderId="0" applyFill="0" applyBorder="0" applyAlignment="0" applyProtection="0"/>
    <xf numFmtId="0" fontId="26" fillId="0" borderId="0">
      <protection locked="0"/>
    </xf>
    <xf numFmtId="38" fontId="42" fillId="0" borderId="0"/>
    <xf numFmtId="0" fontId="43" fillId="35" borderId="27"/>
    <xf numFmtId="0" fontId="43" fillId="35" borderId="27" applyNumberFormat="0" applyAlignment="0" applyProtection="0"/>
    <xf numFmtId="0" fontId="43" fillId="36" borderId="27" applyNumberFormat="0" applyAlignment="0" applyProtection="0"/>
    <xf numFmtId="0" fontId="43" fillId="37" borderId="27" applyNumberFormat="0" applyAlignment="0" applyProtection="0"/>
    <xf numFmtId="171" fontId="44" fillId="0" borderId="0">
      <protection locked="0"/>
    </xf>
    <xf numFmtId="181" fontId="8" fillId="0" borderId="0"/>
    <xf numFmtId="170" fontId="8" fillId="0" borderId="0" applyFont="0" applyFill="0" applyBorder="0" applyAlignment="0" applyProtection="0"/>
    <xf numFmtId="176" fontId="1" fillId="0" borderId="0"/>
    <xf numFmtId="176" fontId="1" fillId="0" borderId="0"/>
    <xf numFmtId="176" fontId="1" fillId="0" borderId="0"/>
    <xf numFmtId="181" fontId="8" fillId="0" borderId="0"/>
    <xf numFmtId="43" fontId="8" fillId="0" borderId="0" applyFill="0" applyBorder="0" applyAlignment="0" applyProtection="0"/>
    <xf numFmtId="182" fontId="8" fillId="0" borderId="0" applyFill="0" applyBorder="0" applyAlignment="0" applyProtection="0"/>
    <xf numFmtId="43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8" fillId="0" borderId="0" applyFill="0" applyBorder="0" applyAlignment="0" applyProtection="0"/>
    <xf numFmtId="183" fontId="8" fillId="0" borderId="0"/>
    <xf numFmtId="183" fontId="8" fillId="0" borderId="0"/>
    <xf numFmtId="176" fontId="1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8" fillId="0" borderId="0" applyFill="0" applyBorder="0" applyAlignment="0" applyProtection="0"/>
    <xf numFmtId="183" fontId="8" fillId="0" borderId="0"/>
    <xf numFmtId="183" fontId="8" fillId="0" borderId="0"/>
    <xf numFmtId="176" fontId="1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8" fillId="0" borderId="0" applyFill="0" applyBorder="0" applyAlignment="0" applyProtection="0"/>
    <xf numFmtId="176" fontId="1" fillId="0" borderId="0"/>
    <xf numFmtId="176" fontId="1" fillId="0" borderId="0"/>
    <xf numFmtId="0" fontId="34" fillId="0" borderId="0"/>
    <xf numFmtId="0" fontId="20" fillId="0" borderId="0"/>
    <xf numFmtId="0" fontId="45" fillId="0" borderId="0"/>
    <xf numFmtId="0" fontId="46" fillId="0" borderId="28" applyNumberFormat="0" applyFill="0" applyAlignment="0" applyProtection="0"/>
    <xf numFmtId="0" fontId="12" fillId="0" borderId="17" applyNumberFormat="0" applyFill="0" applyAlignment="0" applyProtection="0"/>
    <xf numFmtId="0" fontId="47" fillId="0" borderId="29" applyNumberFormat="0" applyFill="0" applyAlignment="0" applyProtection="0"/>
    <xf numFmtId="0" fontId="13" fillId="0" borderId="18" applyNumberFormat="0" applyFill="0" applyAlignment="0" applyProtection="0"/>
    <xf numFmtId="0" fontId="48" fillId="0" borderId="30" applyNumberFormat="0" applyFill="0" applyAlignment="0" applyProtection="0"/>
    <xf numFmtId="0" fontId="14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1"/>
    <xf numFmtId="0" fontId="51" fillId="0" borderId="31" applyNumberFormat="0" applyFill="0" applyAlignment="0" applyProtection="0"/>
    <xf numFmtId="0" fontId="51" fillId="0" borderId="32" applyNumberFormat="0" applyFill="0" applyAlignment="0" applyProtection="0"/>
    <xf numFmtId="0" fontId="51" fillId="0" borderId="31" applyNumberFormat="0" applyFill="0" applyAlignment="0" applyProtection="0"/>
    <xf numFmtId="0" fontId="18" fillId="38" borderId="21" applyNumberFormat="0" applyAlignment="0" applyProtection="0"/>
    <xf numFmtId="181" fontId="1" fillId="0" borderId="0"/>
    <xf numFmtId="176" fontId="1" fillId="0" borderId="0"/>
    <xf numFmtId="170" fontId="8" fillId="0" borderId="0" applyFont="0" applyFill="0" applyBorder="0" applyAlignment="0" applyProtection="0"/>
    <xf numFmtId="182" fontId="8" fillId="0" borderId="0" applyFill="0" applyBorder="0" applyAlignment="0" applyProtection="0"/>
    <xf numFmtId="181" fontId="1" fillId="0" borderId="0"/>
    <xf numFmtId="43" fontId="35" fillId="0" borderId="0" applyFont="0" applyFill="0" applyBorder="0" applyAlignment="0" applyProtection="0"/>
    <xf numFmtId="181" fontId="8" fillId="0" borderId="0"/>
    <xf numFmtId="181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2" fontId="8" fillId="0" borderId="0"/>
    <xf numFmtId="181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2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1" applyFont="1" applyFill="1" applyAlignment="1">
      <alignment horizontal="right" vertical="center"/>
    </xf>
    <xf numFmtId="166" fontId="5" fillId="2" borderId="2" xfId="1" quotePrefix="1" applyNumberFormat="1" applyFont="1" applyFill="1" applyBorder="1" applyAlignment="1">
      <alignment horizontal="center" vertical="top"/>
    </xf>
    <xf numFmtId="10" fontId="6" fillId="2" borderId="7" xfId="1" applyNumberFormat="1" applyFont="1" applyFill="1" applyBorder="1" applyAlignment="1">
      <alignment horizontal="right"/>
    </xf>
    <xf numFmtId="166" fontId="2" fillId="2" borderId="4" xfId="1" applyNumberFormat="1" applyFont="1" applyFill="1" applyBorder="1" applyAlignment="1">
      <alignment horizontal="center" vertical="center"/>
    </xf>
    <xf numFmtId="15" fontId="2" fillId="2" borderId="8" xfId="1" applyNumberFormat="1" applyFont="1" applyFill="1" applyBorder="1" applyAlignment="1">
      <alignment horizontal="center" vertical="center"/>
    </xf>
    <xf numFmtId="166" fontId="2" fillId="2" borderId="9" xfId="1" applyNumberFormat="1" applyFont="1" applyFill="1" applyBorder="1" applyAlignment="1">
      <alignment horizontal="center" vertical="center"/>
    </xf>
    <xf numFmtId="15" fontId="2" fillId="2" borderId="10" xfId="1" applyNumberFormat="1" applyFont="1" applyFill="1" applyBorder="1" applyAlignment="1">
      <alignment horizontal="center" vertical="center"/>
    </xf>
    <xf numFmtId="168" fontId="8" fillId="2" borderId="12" xfId="1" applyNumberFormat="1" applyFont="1" applyFill="1" applyBorder="1" applyAlignment="1">
      <alignment horizontal="right" vertical="center" wrapText="1"/>
    </xf>
    <xf numFmtId="10" fontId="8" fillId="3" borderId="12" xfId="1" applyNumberFormat="1" applyFont="1" applyFill="1" applyBorder="1" applyAlignment="1" applyProtection="1">
      <alignment horizontal="right" vertical="center" wrapText="1"/>
      <protection locked="0"/>
    </xf>
    <xf numFmtId="169" fontId="8" fillId="3" borderId="14" xfId="2" quotePrefix="1" applyNumberFormat="1" applyFill="1" applyBorder="1" applyAlignment="1" applyProtection="1">
      <alignment horizontal="right" vertical="center" wrapText="1"/>
      <protection locked="0"/>
    </xf>
    <xf numFmtId="10" fontId="8" fillId="2" borderId="15" xfId="1" applyNumberFormat="1" applyFont="1" applyFill="1" applyBorder="1" applyAlignment="1">
      <alignment horizontal="right"/>
    </xf>
    <xf numFmtId="10" fontId="8" fillId="2" borderId="16" xfId="1" quotePrefix="1" applyNumberFormat="1" applyFont="1" applyFill="1" applyBorder="1" applyAlignment="1">
      <alignment horizontal="right"/>
    </xf>
    <xf numFmtId="166" fontId="8" fillId="3" borderId="34" xfId="1" applyNumberFormat="1" applyFont="1" applyFill="1" applyBorder="1" applyAlignment="1">
      <alignment horizontal="center" vertical="center" wrapText="1"/>
    </xf>
    <xf numFmtId="0" fontId="8" fillId="3" borderId="14" xfId="1" applyFont="1" applyFill="1" applyBorder="1" applyAlignment="1" applyProtection="1">
      <alignment horizontal="left" vertical="center" wrapText="1"/>
      <protection locked="0"/>
    </xf>
    <xf numFmtId="17" fontId="8" fillId="3" borderId="14" xfId="1" applyNumberFormat="1" applyFont="1" applyFill="1" applyBorder="1" applyAlignment="1" applyProtection="1">
      <alignment horizontal="left" vertical="center" wrapText="1"/>
      <protection locked="0"/>
    </xf>
    <xf numFmtId="168" fontId="8" fillId="2" borderId="33" xfId="1" applyNumberFormat="1" applyFont="1" applyFill="1" applyBorder="1" applyAlignment="1">
      <alignment horizontal="right" vertical="center" wrapText="1"/>
    </xf>
    <xf numFmtId="10" fontId="8" fillId="2" borderId="35" xfId="1" applyNumberFormat="1" applyFont="1" applyFill="1" applyBorder="1" applyAlignment="1">
      <alignment horizontal="right" vertical="center" wrapText="1"/>
    </xf>
    <xf numFmtId="10" fontId="8" fillId="2" borderId="16" xfId="1" quotePrefix="1" applyNumberFormat="1" applyFont="1" applyFill="1" applyBorder="1" applyAlignment="1">
      <alignment horizontal="right" vertical="center"/>
    </xf>
    <xf numFmtId="44" fontId="8" fillId="2" borderId="16" xfId="337" applyFont="1" applyFill="1" applyBorder="1" applyAlignment="1" applyProtection="1">
      <alignment horizontal="right" vertical="center"/>
    </xf>
    <xf numFmtId="0" fontId="9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right" vertical="center"/>
    </xf>
    <xf numFmtId="166" fontId="1" fillId="2" borderId="4" xfId="1" applyNumberFormat="1" applyFill="1" applyBorder="1" applyAlignment="1">
      <alignment vertical="top"/>
    </xf>
    <xf numFmtId="0" fontId="2" fillId="2" borderId="5" xfId="1" applyFont="1" applyFill="1" applyBorder="1" applyAlignment="1">
      <alignment horizontal="right" vertical="center"/>
    </xf>
    <xf numFmtId="166" fontId="1" fillId="2" borderId="9" xfId="1" applyNumberFormat="1" applyFill="1" applyBorder="1" applyAlignment="1">
      <alignment horizontal="center" vertical="top"/>
    </xf>
    <xf numFmtId="0" fontId="53" fillId="2" borderId="1" xfId="1" applyFont="1" applyFill="1" applyBorder="1" applyAlignment="1">
      <alignment vertical="center"/>
    </xf>
    <xf numFmtId="2" fontId="9" fillId="2" borderId="1" xfId="1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2" fillId="2" borderId="36" xfId="1" applyFont="1" applyFill="1" applyBorder="1" applyAlignment="1">
      <alignment horizontal="right" vertical="center"/>
    </xf>
    <xf numFmtId="0" fontId="0" fillId="0" borderId="39" xfId="0" applyBorder="1"/>
    <xf numFmtId="49" fontId="4" fillId="2" borderId="0" xfId="1" applyNumberFormat="1" applyFont="1" applyFill="1" applyAlignment="1">
      <alignment horizontal="center" vertical="center"/>
    </xf>
    <xf numFmtId="10" fontId="8" fillId="2" borderId="0" xfId="1" quotePrefix="1" applyNumberFormat="1" applyFont="1" applyFill="1" applyAlignment="1">
      <alignment horizontal="right"/>
    </xf>
    <xf numFmtId="44" fontId="8" fillId="2" borderId="0" xfId="337" applyFont="1" applyFill="1" applyBorder="1" applyAlignment="1" applyProtection="1">
      <alignment horizontal="right" vertical="center"/>
    </xf>
    <xf numFmtId="10" fontId="8" fillId="2" borderId="0" xfId="1" quotePrefix="1" applyNumberFormat="1" applyFont="1" applyFill="1" applyAlignment="1">
      <alignment horizontal="right" vertical="center"/>
    </xf>
    <xf numFmtId="44" fontId="4" fillId="2" borderId="0" xfId="337" applyFont="1" applyFill="1" applyBorder="1" applyAlignment="1" applyProtection="1">
      <alignment horizontal="center" vertical="center"/>
    </xf>
    <xf numFmtId="10" fontId="8" fillId="3" borderId="33" xfId="1" applyNumberFormat="1" applyFont="1" applyFill="1" applyBorder="1" applyAlignment="1" applyProtection="1">
      <alignment horizontal="right" vertical="center" wrapText="1"/>
      <protection locked="0"/>
    </xf>
    <xf numFmtId="44" fontId="4" fillId="2" borderId="42" xfId="337" applyFont="1" applyFill="1" applyBorder="1" applyAlignment="1" applyProtection="1">
      <alignment horizontal="right" vertical="center"/>
    </xf>
    <xf numFmtId="10" fontId="8" fillId="2" borderId="42" xfId="1" applyNumberFormat="1" applyFont="1" applyFill="1" applyBorder="1" applyAlignment="1">
      <alignment horizontal="right" vertical="center"/>
    </xf>
    <xf numFmtId="10" fontId="2" fillId="2" borderId="7" xfId="1" applyNumberFormat="1" applyFont="1" applyFill="1" applyBorder="1" applyAlignment="1">
      <alignment horizontal="center" vertical="center" wrapText="1"/>
    </xf>
    <xf numFmtId="10" fontId="2" fillId="2" borderId="8" xfId="1" applyNumberFormat="1" applyFont="1" applyFill="1" applyBorder="1" applyAlignment="1">
      <alignment horizontal="center" vertical="center" wrapText="1"/>
    </xf>
    <xf numFmtId="10" fontId="2" fillId="2" borderId="10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0" fontId="7" fillId="2" borderId="3" xfId="1" applyNumberFormat="1" applyFont="1" applyFill="1" applyBorder="1" applyAlignment="1">
      <alignment horizontal="center" vertical="center" wrapText="1"/>
    </xf>
    <xf numFmtId="10" fontId="7" fillId="2" borderId="0" xfId="1" applyNumberFormat="1" applyFont="1" applyFill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center" wrapText="1"/>
    </xf>
    <xf numFmtId="10" fontId="7" fillId="2" borderId="7" xfId="1" applyNumberFormat="1" applyFont="1" applyFill="1" applyBorder="1" applyAlignment="1">
      <alignment horizontal="center" vertical="center" wrapText="1"/>
    </xf>
    <xf numFmtId="10" fontId="7" fillId="2" borderId="8" xfId="1" applyNumberFormat="1" applyFont="1" applyFill="1" applyBorder="1" applyAlignment="1">
      <alignment horizontal="center" vertical="center" wrapText="1"/>
    </xf>
    <xf numFmtId="10" fontId="7" fillId="2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54" fillId="2" borderId="6" xfId="1" applyNumberFormat="1" applyFont="1" applyFill="1" applyBorder="1" applyAlignment="1">
      <alignment horizontal="center" vertical="top"/>
    </xf>
    <xf numFmtId="166" fontId="54" fillId="2" borderId="37" xfId="1" applyNumberFormat="1" applyFont="1" applyFill="1" applyBorder="1" applyAlignment="1">
      <alignment horizontal="center" vertical="top"/>
    </xf>
    <xf numFmtId="166" fontId="54" fillId="2" borderId="38" xfId="1" applyNumberFormat="1" applyFont="1" applyFill="1" applyBorder="1" applyAlignment="1">
      <alignment horizontal="center" vertical="top"/>
    </xf>
    <xf numFmtId="10" fontId="4" fillId="2" borderId="41" xfId="1" applyNumberFormat="1" applyFont="1" applyFill="1" applyBorder="1" applyAlignment="1">
      <alignment horizontal="center" vertical="center"/>
    </xf>
    <xf numFmtId="10" fontId="4" fillId="2" borderId="5" xfId="1" applyNumberFormat="1" applyFont="1" applyFill="1" applyBorder="1" applyAlignment="1">
      <alignment horizontal="center" vertical="center"/>
    </xf>
    <xf numFmtId="10" fontId="4" fillId="2" borderId="36" xfId="1" applyNumberFormat="1" applyFont="1" applyFill="1" applyBorder="1" applyAlignment="1">
      <alignment horizontal="center" vertical="center"/>
    </xf>
    <xf numFmtId="0" fontId="53" fillId="2" borderId="1" xfId="1" applyFont="1" applyFill="1" applyBorder="1" applyAlignment="1">
      <alignment horizontal="center" vertical="center"/>
    </xf>
    <xf numFmtId="15" fontId="2" fillId="2" borderId="7" xfId="1" applyNumberFormat="1" applyFont="1" applyFill="1" applyBorder="1" applyAlignment="1">
      <alignment horizontal="center" vertical="center"/>
    </xf>
    <xf numFmtId="15" fontId="2" fillId="2" borderId="8" xfId="1" applyNumberFormat="1" applyFont="1" applyFill="1" applyBorder="1" applyAlignment="1">
      <alignment horizontal="center" vertical="center"/>
    </xf>
    <xf numFmtId="15" fontId="2" fillId="2" borderId="10" xfId="1" applyNumberFormat="1" applyFont="1" applyFill="1" applyBorder="1" applyAlignment="1">
      <alignment horizontal="center" vertical="center"/>
    </xf>
    <xf numFmtId="44" fontId="4" fillId="2" borderId="7" xfId="337" applyFont="1" applyFill="1" applyBorder="1" applyAlignment="1" applyProtection="1">
      <alignment horizontal="center" vertical="center"/>
    </xf>
    <xf numFmtId="44" fontId="4" fillId="2" borderId="10" xfId="337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0" fillId="0" borderId="40" xfId="0" applyBorder="1" applyAlignment="1"/>
    <xf numFmtId="0" fontId="5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10" fontId="0" fillId="0" borderId="0" xfId="0" applyNumberFormat="1"/>
    <xf numFmtId="166" fontId="54" fillId="2" borderId="4" xfId="1" applyNumberFormat="1" applyFont="1" applyFill="1" applyBorder="1" applyAlignment="1">
      <alignment horizontal="center" vertical="top"/>
    </xf>
    <xf numFmtId="166" fontId="54" fillId="2" borderId="3" xfId="1" applyNumberFormat="1" applyFont="1" applyFill="1" applyBorder="1" applyAlignment="1">
      <alignment horizontal="center" vertical="top"/>
    </xf>
    <xf numFmtId="166" fontId="54" fillId="2" borderId="0" xfId="1" applyNumberFormat="1" applyFont="1" applyFill="1" applyBorder="1" applyAlignment="1">
      <alignment horizontal="center" vertical="top"/>
    </xf>
    <xf numFmtId="166" fontId="54" fillId="2" borderId="5" xfId="1" applyNumberFormat="1" applyFont="1" applyFill="1" applyBorder="1" applyAlignment="1">
      <alignment horizontal="center" vertical="top"/>
    </xf>
    <xf numFmtId="0" fontId="53" fillId="2" borderId="0" xfId="1" applyFont="1" applyFill="1" applyBorder="1" applyAlignment="1">
      <alignment vertical="center"/>
    </xf>
    <xf numFmtId="0" fontId="53" fillId="2" borderId="0" xfId="1" applyFont="1" applyFill="1" applyBorder="1" applyAlignment="1">
      <alignment horizontal="center" vertical="center"/>
    </xf>
    <xf numFmtId="166" fontId="54" fillId="2" borderId="3" xfId="1" applyNumberFormat="1" applyFont="1" applyFill="1" applyBorder="1" applyAlignment="1">
      <alignment horizontal="left" vertical="top"/>
    </xf>
    <xf numFmtId="10" fontId="8" fillId="2" borderId="35" xfId="1" applyNumberFormat="1" applyFont="1" applyFill="1" applyBorder="1" applyAlignment="1">
      <alignment horizontal="center" vertical="center" wrapText="1"/>
    </xf>
    <xf numFmtId="10" fontId="8" fillId="3" borderId="12" xfId="1" applyNumberFormat="1" applyFont="1" applyFill="1" applyBorder="1" applyAlignment="1" applyProtection="1">
      <alignment vertical="center" wrapText="1"/>
      <protection locked="0"/>
    </xf>
    <xf numFmtId="10" fontId="8" fillId="2" borderId="42" xfId="1" applyNumberFormat="1" applyFont="1" applyFill="1" applyBorder="1" applyAlignment="1">
      <alignment vertical="center"/>
    </xf>
    <xf numFmtId="10" fontId="8" fillId="2" borderId="16" xfId="1" quotePrefix="1" applyNumberFormat="1" applyFont="1" applyFill="1" applyBorder="1" applyAlignment="1">
      <alignment vertical="center"/>
    </xf>
  </cellXfs>
  <cellStyles count="338">
    <cellStyle name="_CRONOGRAMA MODELO" xfId="3" xr:uid="{00000000-0005-0000-0000-000000000000}"/>
    <cellStyle name="_CRONOGRAMA MODELO_SERVIÇOS &amp; COMPOSIÇÕES (COR-SUDE2012) SUELY" xfId="4" xr:uid="{00000000-0005-0000-0000-000001000000}"/>
    <cellStyle name="_Teixeira Soares - EE Guarauna - REVISÃO - ADITIVO" xfId="5" xr:uid="{00000000-0005-0000-0000-000002000000}"/>
    <cellStyle name="_Teixeira Soares - EE Guarauna - REVISÃO - ADITIVO_SERVIÇOS &amp; COMPOSIÇÕES (COR-SUDE2012) SUELY" xfId="6" xr:uid="{00000000-0005-0000-0000-000003000000}"/>
    <cellStyle name="20% - Cor1 2" xfId="7" xr:uid="{00000000-0005-0000-0000-000004000000}"/>
    <cellStyle name="20% - Cor2 2" xfId="8" xr:uid="{00000000-0005-0000-0000-000005000000}"/>
    <cellStyle name="20% - Cor3 2" xfId="9" xr:uid="{00000000-0005-0000-0000-000006000000}"/>
    <cellStyle name="20% - Cor4 2" xfId="10" xr:uid="{00000000-0005-0000-0000-000007000000}"/>
    <cellStyle name="20% - Cor5 2" xfId="11" xr:uid="{00000000-0005-0000-0000-000008000000}"/>
    <cellStyle name="20% - Cor6 2" xfId="12" xr:uid="{00000000-0005-0000-0000-000009000000}"/>
    <cellStyle name="20% - Ênfase1 2" xfId="13" xr:uid="{00000000-0005-0000-0000-00000A000000}"/>
    <cellStyle name="20% - Ênfase1 3" xfId="14" xr:uid="{00000000-0005-0000-0000-00000B000000}"/>
    <cellStyle name="20% - Ênfase2 2" xfId="15" xr:uid="{00000000-0005-0000-0000-00000C000000}"/>
    <cellStyle name="20% - Ênfase2 3" xfId="16" xr:uid="{00000000-0005-0000-0000-00000D000000}"/>
    <cellStyle name="20% - Ênfase3 2" xfId="17" xr:uid="{00000000-0005-0000-0000-00000E000000}"/>
    <cellStyle name="20% - Ênfase3 3" xfId="18" xr:uid="{00000000-0005-0000-0000-00000F000000}"/>
    <cellStyle name="20% - Ênfase4 2" xfId="19" xr:uid="{00000000-0005-0000-0000-000010000000}"/>
    <cellStyle name="20% - Ênfase4 3" xfId="20" xr:uid="{00000000-0005-0000-0000-000011000000}"/>
    <cellStyle name="20% - Ênfase5 2" xfId="21" xr:uid="{00000000-0005-0000-0000-000012000000}"/>
    <cellStyle name="20% - Ênfase5 3" xfId="22" xr:uid="{00000000-0005-0000-0000-000013000000}"/>
    <cellStyle name="20% - Ênfase6 2" xfId="23" xr:uid="{00000000-0005-0000-0000-000014000000}"/>
    <cellStyle name="20% - Ênfase6 3" xfId="24" xr:uid="{00000000-0005-0000-0000-000015000000}"/>
    <cellStyle name="40% - Cor1 2" xfId="25" xr:uid="{00000000-0005-0000-0000-000016000000}"/>
    <cellStyle name="40% - Cor2 2" xfId="26" xr:uid="{00000000-0005-0000-0000-000017000000}"/>
    <cellStyle name="40% - Cor3 2" xfId="27" xr:uid="{00000000-0005-0000-0000-000018000000}"/>
    <cellStyle name="40% - Cor4 2" xfId="28" xr:uid="{00000000-0005-0000-0000-000019000000}"/>
    <cellStyle name="40% - Cor5 2" xfId="29" xr:uid="{00000000-0005-0000-0000-00001A000000}"/>
    <cellStyle name="40% - Cor6 2" xfId="30" xr:uid="{00000000-0005-0000-0000-00001B000000}"/>
    <cellStyle name="40% - Ênfase1 2" xfId="31" xr:uid="{00000000-0005-0000-0000-00001C000000}"/>
    <cellStyle name="40% - Ênfase1 3" xfId="32" xr:uid="{00000000-0005-0000-0000-00001D000000}"/>
    <cellStyle name="40% - Ênfase2 2" xfId="33" xr:uid="{00000000-0005-0000-0000-00001E000000}"/>
    <cellStyle name="40% - Ênfase2 3" xfId="34" xr:uid="{00000000-0005-0000-0000-00001F000000}"/>
    <cellStyle name="40% - Ênfase3 2" xfId="35" xr:uid="{00000000-0005-0000-0000-000020000000}"/>
    <cellStyle name="40% - Ênfase3 3" xfId="36" xr:uid="{00000000-0005-0000-0000-000021000000}"/>
    <cellStyle name="40% - Ênfase4 2" xfId="37" xr:uid="{00000000-0005-0000-0000-000022000000}"/>
    <cellStyle name="40% - Ênfase4 3" xfId="38" xr:uid="{00000000-0005-0000-0000-000023000000}"/>
    <cellStyle name="40% - Ênfase5 2" xfId="39" xr:uid="{00000000-0005-0000-0000-000024000000}"/>
    <cellStyle name="40% - Ênfase5 3" xfId="40" xr:uid="{00000000-0005-0000-0000-000025000000}"/>
    <cellStyle name="40% - Ênfase6 2" xfId="41" xr:uid="{00000000-0005-0000-0000-000026000000}"/>
    <cellStyle name="40% - Ênfase6 3" xfId="42" xr:uid="{00000000-0005-0000-0000-000027000000}"/>
    <cellStyle name="60% - Cor1 2" xfId="43" xr:uid="{00000000-0005-0000-0000-000028000000}"/>
    <cellStyle name="60% - Cor2 2" xfId="44" xr:uid="{00000000-0005-0000-0000-000029000000}"/>
    <cellStyle name="60% - Cor3 2" xfId="45" xr:uid="{00000000-0005-0000-0000-00002A000000}"/>
    <cellStyle name="60% - Cor4 2" xfId="46" xr:uid="{00000000-0005-0000-0000-00002B000000}"/>
    <cellStyle name="60% - Cor5 2" xfId="47" xr:uid="{00000000-0005-0000-0000-00002C000000}"/>
    <cellStyle name="60% - Cor6 2" xfId="48" xr:uid="{00000000-0005-0000-0000-00002D000000}"/>
    <cellStyle name="60% - Ênfase1 2" xfId="49" xr:uid="{00000000-0005-0000-0000-00002E000000}"/>
    <cellStyle name="60% - Ênfase1 3" xfId="50" xr:uid="{00000000-0005-0000-0000-00002F000000}"/>
    <cellStyle name="60% - Ênfase2 2" xfId="51" xr:uid="{00000000-0005-0000-0000-000030000000}"/>
    <cellStyle name="60% - Ênfase2 3" xfId="52" xr:uid="{00000000-0005-0000-0000-000031000000}"/>
    <cellStyle name="60% - Ênfase3 2" xfId="53" xr:uid="{00000000-0005-0000-0000-000032000000}"/>
    <cellStyle name="60% - Ênfase3 3" xfId="54" xr:uid="{00000000-0005-0000-0000-000033000000}"/>
    <cellStyle name="60% - Ênfase4 2" xfId="55" xr:uid="{00000000-0005-0000-0000-000034000000}"/>
    <cellStyle name="60% - Ênfase4 3" xfId="56" xr:uid="{00000000-0005-0000-0000-000035000000}"/>
    <cellStyle name="60% - Ênfase5 2" xfId="57" xr:uid="{00000000-0005-0000-0000-000036000000}"/>
    <cellStyle name="60% - Ênfase5 3" xfId="58" xr:uid="{00000000-0005-0000-0000-000037000000}"/>
    <cellStyle name="60% - Ênfase6 2" xfId="59" xr:uid="{00000000-0005-0000-0000-000038000000}"/>
    <cellStyle name="60% - Ênfase6 3" xfId="60" xr:uid="{00000000-0005-0000-0000-000039000000}"/>
    <cellStyle name="Bom 2" xfId="61" xr:uid="{00000000-0005-0000-0000-00003A000000}"/>
    <cellStyle name="Bom 3" xfId="62" xr:uid="{00000000-0005-0000-0000-00003B000000}"/>
    <cellStyle name="Cabeçalho 1 2" xfId="63" xr:uid="{00000000-0005-0000-0000-00003C000000}"/>
    <cellStyle name="Cabeçalho 2 2" xfId="64" xr:uid="{00000000-0005-0000-0000-00003D000000}"/>
    <cellStyle name="Cabeçalho 3 2" xfId="65" xr:uid="{00000000-0005-0000-0000-00003E000000}"/>
    <cellStyle name="Cabeçalho 4 2" xfId="66" xr:uid="{00000000-0005-0000-0000-00003F000000}"/>
    <cellStyle name="Cálculo 2" xfId="67" xr:uid="{00000000-0005-0000-0000-000040000000}"/>
    <cellStyle name="Cálculo 2 2" xfId="68" xr:uid="{00000000-0005-0000-0000-000041000000}"/>
    <cellStyle name="Cálculo 2_MODELO Planilha Orçamentária obra menor _ SEIL-PRED-SUDE _ JUN 2013-2" xfId="69" xr:uid="{00000000-0005-0000-0000-000042000000}"/>
    <cellStyle name="Cálculo 3" xfId="70" xr:uid="{00000000-0005-0000-0000-000043000000}"/>
    <cellStyle name="category" xfId="71" xr:uid="{00000000-0005-0000-0000-000044000000}"/>
    <cellStyle name="Célula de Verificação 2" xfId="72" xr:uid="{00000000-0005-0000-0000-000045000000}"/>
    <cellStyle name="Célula de Verificação 3" xfId="73" xr:uid="{00000000-0005-0000-0000-000046000000}"/>
    <cellStyle name="Célula Ligada 2" xfId="74" xr:uid="{00000000-0005-0000-0000-000047000000}"/>
    <cellStyle name="Célula Vinculada 2" xfId="75" xr:uid="{00000000-0005-0000-0000-000048000000}"/>
    <cellStyle name="Célula Vinculada 3" xfId="76" xr:uid="{00000000-0005-0000-0000-000049000000}"/>
    <cellStyle name="Comma" xfId="77" xr:uid="{00000000-0005-0000-0000-00004A000000}"/>
    <cellStyle name="Comma [0]_aola" xfId="78" xr:uid="{00000000-0005-0000-0000-00004B000000}"/>
    <cellStyle name="Comma_5 Series SW" xfId="79" xr:uid="{00000000-0005-0000-0000-00004C000000}"/>
    <cellStyle name="Comma0" xfId="80" xr:uid="{00000000-0005-0000-0000-00004D000000}"/>
    <cellStyle name="Comma0 - Modelo1" xfId="81" xr:uid="{00000000-0005-0000-0000-00004E000000}"/>
    <cellStyle name="Comma0 - Style1" xfId="82" xr:uid="{00000000-0005-0000-0000-00004F000000}"/>
    <cellStyle name="Comma1 - Modelo2" xfId="83" xr:uid="{00000000-0005-0000-0000-000050000000}"/>
    <cellStyle name="Comma1 - Style2" xfId="84" xr:uid="{00000000-0005-0000-0000-000051000000}"/>
    <cellStyle name="Cor1 2" xfId="85" xr:uid="{00000000-0005-0000-0000-000052000000}"/>
    <cellStyle name="Cor2 2" xfId="86" xr:uid="{00000000-0005-0000-0000-000053000000}"/>
    <cellStyle name="Cor3 2" xfId="87" xr:uid="{00000000-0005-0000-0000-000054000000}"/>
    <cellStyle name="Cor4 2" xfId="88" xr:uid="{00000000-0005-0000-0000-000055000000}"/>
    <cellStyle name="Cor5 2" xfId="89" xr:uid="{00000000-0005-0000-0000-000056000000}"/>
    <cellStyle name="Cor6 2" xfId="90" xr:uid="{00000000-0005-0000-0000-000057000000}"/>
    <cellStyle name="Correcto 2" xfId="91" xr:uid="{00000000-0005-0000-0000-000058000000}"/>
    <cellStyle name="Currency" xfId="92" xr:uid="{00000000-0005-0000-0000-000059000000}"/>
    <cellStyle name="Currency $" xfId="93" xr:uid="{00000000-0005-0000-0000-00005A000000}"/>
    <cellStyle name="Currency [0]_1995" xfId="94" xr:uid="{00000000-0005-0000-0000-00005B000000}"/>
    <cellStyle name="Currency_1995" xfId="95" xr:uid="{00000000-0005-0000-0000-00005C000000}"/>
    <cellStyle name="Currency0" xfId="96" xr:uid="{00000000-0005-0000-0000-00005D000000}"/>
    <cellStyle name="Date" xfId="97" xr:uid="{00000000-0005-0000-0000-00005E000000}"/>
    <cellStyle name="Dia" xfId="98" xr:uid="{00000000-0005-0000-0000-00005F000000}"/>
    <cellStyle name="Encabez1" xfId="99" xr:uid="{00000000-0005-0000-0000-000060000000}"/>
    <cellStyle name="Encabez2" xfId="100" xr:uid="{00000000-0005-0000-0000-000061000000}"/>
    <cellStyle name="Ênfase1 2" xfId="101" xr:uid="{00000000-0005-0000-0000-000062000000}"/>
    <cellStyle name="Ênfase1 3" xfId="102" xr:uid="{00000000-0005-0000-0000-000063000000}"/>
    <cellStyle name="Ênfase2 2" xfId="103" xr:uid="{00000000-0005-0000-0000-000064000000}"/>
    <cellStyle name="Ênfase2 3" xfId="104" xr:uid="{00000000-0005-0000-0000-000065000000}"/>
    <cellStyle name="Ênfase3 2" xfId="105" xr:uid="{00000000-0005-0000-0000-000066000000}"/>
    <cellStyle name="Ênfase3 3" xfId="106" xr:uid="{00000000-0005-0000-0000-000067000000}"/>
    <cellStyle name="Ênfase4 2" xfId="107" xr:uid="{00000000-0005-0000-0000-000068000000}"/>
    <cellStyle name="Ênfase4 3" xfId="108" xr:uid="{00000000-0005-0000-0000-000069000000}"/>
    <cellStyle name="Ênfase5 2" xfId="109" xr:uid="{00000000-0005-0000-0000-00006A000000}"/>
    <cellStyle name="Ênfase5 3" xfId="110" xr:uid="{00000000-0005-0000-0000-00006B000000}"/>
    <cellStyle name="Ênfase6 2" xfId="111" xr:uid="{00000000-0005-0000-0000-00006C000000}"/>
    <cellStyle name="Ênfase6 3" xfId="112" xr:uid="{00000000-0005-0000-0000-00006D000000}"/>
    <cellStyle name="Entrada 2" xfId="113" xr:uid="{00000000-0005-0000-0000-00006E000000}"/>
    <cellStyle name="Entrada 2 2" xfId="114" xr:uid="{00000000-0005-0000-0000-00006F000000}"/>
    <cellStyle name="Entrada 2_MODELO Planilha Orçamentária obra menor _ SEIL-PRED-SUDE _ JUN 2013-2" xfId="115" xr:uid="{00000000-0005-0000-0000-000070000000}"/>
    <cellStyle name="Entrada 3" xfId="116" xr:uid="{00000000-0005-0000-0000-000071000000}"/>
    <cellStyle name="ESPECM" xfId="117" xr:uid="{00000000-0005-0000-0000-000072000000}"/>
    <cellStyle name="Estilo 1" xfId="118" xr:uid="{00000000-0005-0000-0000-000073000000}"/>
    <cellStyle name="Euro" xfId="119" xr:uid="{00000000-0005-0000-0000-000074000000}"/>
    <cellStyle name="Excel Built-in Comma" xfId="120" xr:uid="{00000000-0005-0000-0000-000075000000}"/>
    <cellStyle name="Excel Built-in Comma 2" xfId="121" xr:uid="{00000000-0005-0000-0000-000076000000}"/>
    <cellStyle name="Excel Built-in Comma 3" xfId="122" xr:uid="{00000000-0005-0000-0000-000077000000}"/>
    <cellStyle name="Excel Built-in Comma 4" xfId="123" xr:uid="{00000000-0005-0000-0000-000078000000}"/>
    <cellStyle name="Excel Built-in Comma 5" xfId="124" xr:uid="{00000000-0005-0000-0000-000079000000}"/>
    <cellStyle name="Excel Built-in Normal" xfId="125" xr:uid="{00000000-0005-0000-0000-00007A000000}"/>
    <cellStyle name="Excel Built-in Normal 2" xfId="126" xr:uid="{00000000-0005-0000-0000-00007B000000}"/>
    <cellStyle name="Excel Built-in Normal 3" xfId="127" xr:uid="{00000000-0005-0000-0000-00007C000000}"/>
    <cellStyle name="Excel Built-in Normal 4" xfId="128" xr:uid="{00000000-0005-0000-0000-00007D000000}"/>
    <cellStyle name="Excel Built-in Normal 5" xfId="129" xr:uid="{00000000-0005-0000-0000-00007E000000}"/>
    <cellStyle name="F2" xfId="130" xr:uid="{00000000-0005-0000-0000-00007F000000}"/>
    <cellStyle name="F3" xfId="131" xr:uid="{00000000-0005-0000-0000-000080000000}"/>
    <cellStyle name="F4" xfId="132" xr:uid="{00000000-0005-0000-0000-000081000000}"/>
    <cellStyle name="F5" xfId="133" xr:uid="{00000000-0005-0000-0000-000082000000}"/>
    <cellStyle name="F6" xfId="134" xr:uid="{00000000-0005-0000-0000-000083000000}"/>
    <cellStyle name="F7" xfId="135" xr:uid="{00000000-0005-0000-0000-000084000000}"/>
    <cellStyle name="F8" xfId="136" xr:uid="{00000000-0005-0000-0000-000085000000}"/>
    <cellStyle name="Fijo" xfId="137" xr:uid="{00000000-0005-0000-0000-000086000000}"/>
    <cellStyle name="Financiero" xfId="138" xr:uid="{00000000-0005-0000-0000-000087000000}"/>
    <cellStyle name="Fixed" xfId="139" xr:uid="{00000000-0005-0000-0000-000088000000}"/>
    <cellStyle name="Followed Hyperlink" xfId="140" xr:uid="{00000000-0005-0000-0000-000089000000}"/>
    <cellStyle name="Grey" xfId="141" xr:uid="{00000000-0005-0000-0000-00008A000000}"/>
    <cellStyle name="HEADER" xfId="142" xr:uid="{00000000-0005-0000-0000-00008B000000}"/>
    <cellStyle name="Heading 1" xfId="143" xr:uid="{00000000-0005-0000-0000-00008C000000}"/>
    <cellStyle name="Heading 2" xfId="144" xr:uid="{00000000-0005-0000-0000-00008D000000}"/>
    <cellStyle name="Incorrecto 2" xfId="145" xr:uid="{00000000-0005-0000-0000-00008E000000}"/>
    <cellStyle name="Incorreto 2" xfId="146" xr:uid="{00000000-0005-0000-0000-00008F000000}"/>
    <cellStyle name="Incorreto 3" xfId="147" xr:uid="{00000000-0005-0000-0000-000090000000}"/>
    <cellStyle name="Input [yellow]" xfId="148" xr:uid="{00000000-0005-0000-0000-000091000000}"/>
    <cellStyle name="Millares [0]_10 AVERIAS MASIVAS + ANT" xfId="149" xr:uid="{00000000-0005-0000-0000-000092000000}"/>
    <cellStyle name="Millares_10 AVERIAS MASIVAS + ANT" xfId="150" xr:uid="{00000000-0005-0000-0000-000093000000}"/>
    <cellStyle name="Model" xfId="151" xr:uid="{00000000-0005-0000-0000-000094000000}"/>
    <cellStyle name="Moeda" xfId="337" builtinId="4"/>
    <cellStyle name="Moeda 2" xfId="152" xr:uid="{00000000-0005-0000-0000-000096000000}"/>
    <cellStyle name="Moeda 2 2" xfId="153" xr:uid="{00000000-0005-0000-0000-000097000000}"/>
    <cellStyle name="Moeda 2 3" xfId="154" xr:uid="{00000000-0005-0000-0000-000098000000}"/>
    <cellStyle name="Moeda 2_MODELO Planilha Orçamentária obra menor _ SEIL-PRED-SUDE _ JUN 2013-2" xfId="155" xr:uid="{00000000-0005-0000-0000-000099000000}"/>
    <cellStyle name="Moeda 3" xfId="156" xr:uid="{00000000-0005-0000-0000-00009A000000}"/>
    <cellStyle name="Moeda 3 2" xfId="157" xr:uid="{00000000-0005-0000-0000-00009B000000}"/>
    <cellStyle name="Moeda 3 3" xfId="158" xr:uid="{00000000-0005-0000-0000-00009C000000}"/>
    <cellStyle name="Moeda 3_MODELO Planilha Orçamentária obra menor _ SEIL-PRED-SUDE _ JUN 2013-2" xfId="159" xr:uid="{00000000-0005-0000-0000-00009D000000}"/>
    <cellStyle name="Moeda 4" xfId="160" xr:uid="{00000000-0005-0000-0000-00009E000000}"/>
    <cellStyle name="Moeda 4 2" xfId="161" xr:uid="{00000000-0005-0000-0000-00009F000000}"/>
    <cellStyle name="Moeda 4 2 2" xfId="162" xr:uid="{00000000-0005-0000-0000-0000A0000000}"/>
    <cellStyle name="Moeda 4 2_MODELO Planilha Orçamentária obra menor _ SEIL-PRED-SUDE _ JUN 2013-2" xfId="163" xr:uid="{00000000-0005-0000-0000-0000A1000000}"/>
    <cellStyle name="Moeda 4 3" xfId="164" xr:uid="{00000000-0005-0000-0000-0000A2000000}"/>
    <cellStyle name="Moeda 4_MODELO Planilha Orçamentária obra menor _ SEIL-PRED-SUDE _ JUN 2013-2" xfId="165" xr:uid="{00000000-0005-0000-0000-0000A3000000}"/>
    <cellStyle name="Moeda 5" xfId="166" xr:uid="{00000000-0005-0000-0000-0000A4000000}"/>
    <cellStyle name="Moeda 5 2" xfId="167" xr:uid="{00000000-0005-0000-0000-0000A5000000}"/>
    <cellStyle name="Moeda 5 3" xfId="168" xr:uid="{00000000-0005-0000-0000-0000A6000000}"/>
    <cellStyle name="Moeda 5_MODELO Planilha Orçamentária obra menor _ SEIL-PRED-SUDE _ JUN 2013-2" xfId="169" xr:uid="{00000000-0005-0000-0000-0000A7000000}"/>
    <cellStyle name="Moeda 6" xfId="170" xr:uid="{00000000-0005-0000-0000-0000A8000000}"/>
    <cellStyle name="Moeda 6 2" xfId="171" xr:uid="{00000000-0005-0000-0000-0000A9000000}"/>
    <cellStyle name="Moeda 6_MODELO Planilha Orçamentária obra menor _ SEIL-PRED-SUDE _ JUN 2013-2" xfId="172" xr:uid="{00000000-0005-0000-0000-0000AA000000}"/>
    <cellStyle name="Moeda 7" xfId="173" xr:uid="{00000000-0005-0000-0000-0000AB000000}"/>
    <cellStyle name="Moeda 8" xfId="174" xr:uid="{00000000-0005-0000-0000-0000AC000000}"/>
    <cellStyle name="Moneda [0]_10 AVERIAS MASIVAS + ANT" xfId="175" xr:uid="{00000000-0005-0000-0000-0000AD000000}"/>
    <cellStyle name="Moneda_10 AVERIAS MASIVAS + ANT" xfId="176" xr:uid="{00000000-0005-0000-0000-0000AE000000}"/>
    <cellStyle name="Monetario" xfId="177" xr:uid="{00000000-0005-0000-0000-0000AF000000}"/>
    <cellStyle name="Neutra 2" xfId="178" xr:uid="{00000000-0005-0000-0000-0000B0000000}"/>
    <cellStyle name="Neutra 3" xfId="179" xr:uid="{00000000-0005-0000-0000-0000B1000000}"/>
    <cellStyle name="Neutro 2" xfId="180" xr:uid="{00000000-0005-0000-0000-0000B2000000}"/>
    <cellStyle name="no dec" xfId="181" xr:uid="{00000000-0005-0000-0000-0000B3000000}"/>
    <cellStyle name="Normal" xfId="0" builtinId="0"/>
    <cellStyle name="Normal - Style1" xfId="182" xr:uid="{00000000-0005-0000-0000-0000B5000000}"/>
    <cellStyle name="Normal 10" xfId="183" xr:uid="{00000000-0005-0000-0000-0000B6000000}"/>
    <cellStyle name="Normal 10 2" xfId="184" xr:uid="{00000000-0005-0000-0000-0000B7000000}"/>
    <cellStyle name="Normal 10 3" xfId="185" xr:uid="{00000000-0005-0000-0000-0000B8000000}"/>
    <cellStyle name="Normal 10_MODELO Planilha Orçamentária obra menor _ SEIL-PRED-SUDE _ JUN 2013-2" xfId="186" xr:uid="{00000000-0005-0000-0000-0000B9000000}"/>
    <cellStyle name="Normal 11" xfId="187" xr:uid="{00000000-0005-0000-0000-0000BA000000}"/>
    <cellStyle name="Normal 12" xfId="188" xr:uid="{00000000-0005-0000-0000-0000BB000000}"/>
    <cellStyle name="Normal 13" xfId="189" xr:uid="{00000000-0005-0000-0000-0000BC000000}"/>
    <cellStyle name="Normal 2" xfId="190" xr:uid="{00000000-0005-0000-0000-0000BD000000}"/>
    <cellStyle name="Normal 2 2" xfId="191" xr:uid="{00000000-0005-0000-0000-0000BE000000}"/>
    <cellStyle name="Normal 2 2 2" xfId="192" xr:uid="{00000000-0005-0000-0000-0000BF000000}"/>
    <cellStyle name="Normal 2 2 3" xfId="193" xr:uid="{00000000-0005-0000-0000-0000C0000000}"/>
    <cellStyle name="Normal 2 2 4" xfId="194" xr:uid="{00000000-0005-0000-0000-0000C1000000}"/>
    <cellStyle name="Normal 2 2 5" xfId="195" xr:uid="{00000000-0005-0000-0000-0000C2000000}"/>
    <cellStyle name="Normal 2 2 6" xfId="196" xr:uid="{00000000-0005-0000-0000-0000C3000000}"/>
    <cellStyle name="Normal 2 2 7" xfId="197" xr:uid="{00000000-0005-0000-0000-0000C4000000}"/>
    <cellStyle name="Normal 2 2_CEEP BANDEIRANTES - REV. SUELY" xfId="198" xr:uid="{00000000-0005-0000-0000-0000C5000000}"/>
    <cellStyle name="Normal 2 3" xfId="199" xr:uid="{00000000-0005-0000-0000-0000C6000000}"/>
    <cellStyle name="Normal 2 3 2" xfId="200" xr:uid="{00000000-0005-0000-0000-0000C7000000}"/>
    <cellStyle name="Normal 2 4" xfId="201" xr:uid="{00000000-0005-0000-0000-0000C8000000}"/>
    <cellStyle name="Normal 2 5" xfId="202" xr:uid="{00000000-0005-0000-0000-0000C9000000}"/>
    <cellStyle name="Normal 2 6" xfId="203" xr:uid="{00000000-0005-0000-0000-0000CA000000}"/>
    <cellStyle name="Normal 2_CE AMBROSIO BINI-RM-P01-R01" xfId="204" xr:uid="{00000000-0005-0000-0000-0000CB000000}"/>
    <cellStyle name="Normal 3" xfId="205" xr:uid="{00000000-0005-0000-0000-0000CC000000}"/>
    <cellStyle name="Normal 3 2" xfId="206" xr:uid="{00000000-0005-0000-0000-0000CD000000}"/>
    <cellStyle name="Normal 3 3" xfId="207" xr:uid="{00000000-0005-0000-0000-0000CE000000}"/>
    <cellStyle name="Normal 3 4" xfId="208" xr:uid="{00000000-0005-0000-0000-0000CF000000}"/>
    <cellStyle name="Normal 3 5" xfId="209" xr:uid="{00000000-0005-0000-0000-0000D0000000}"/>
    <cellStyle name="Normal 3 6" xfId="210" xr:uid="{00000000-0005-0000-0000-0000D1000000}"/>
    <cellStyle name="Normal 3_SERVIÇOS &amp; COMPOSIÇÕES (COR-SUDE2012) SUELY" xfId="211" xr:uid="{00000000-0005-0000-0000-0000D2000000}"/>
    <cellStyle name="Normal 32" xfId="212" xr:uid="{00000000-0005-0000-0000-0000D3000000}"/>
    <cellStyle name="Normal 4" xfId="213" xr:uid="{00000000-0005-0000-0000-0000D4000000}"/>
    <cellStyle name="Normal 4 2" xfId="214" xr:uid="{00000000-0005-0000-0000-0000D5000000}"/>
    <cellStyle name="Normal 4 3" xfId="215" xr:uid="{00000000-0005-0000-0000-0000D6000000}"/>
    <cellStyle name="Normal 4 3 2" xfId="216" xr:uid="{00000000-0005-0000-0000-0000D7000000}"/>
    <cellStyle name="Normal 4 3_MODELO Planilha Orçamentária obra menor _ SEIL-PRED-SUDE _ JUN 2013-2" xfId="217" xr:uid="{00000000-0005-0000-0000-0000D8000000}"/>
    <cellStyle name="Normal 4 4" xfId="218" xr:uid="{00000000-0005-0000-0000-0000D9000000}"/>
    <cellStyle name="Normal 4 5" xfId="219" xr:uid="{00000000-0005-0000-0000-0000DA000000}"/>
    <cellStyle name="Normal 4 6" xfId="220" xr:uid="{00000000-0005-0000-0000-0000DB000000}"/>
    <cellStyle name="Normal 4 7" xfId="221" xr:uid="{00000000-0005-0000-0000-0000DC000000}"/>
    <cellStyle name="Normal 4_CEEP BANDEIRANTES - REV. SUELY" xfId="222" xr:uid="{00000000-0005-0000-0000-0000DD000000}"/>
    <cellStyle name="Normal 40" xfId="223" xr:uid="{00000000-0005-0000-0000-0000DE000000}"/>
    <cellStyle name="Normal 44" xfId="224" xr:uid="{00000000-0005-0000-0000-0000DF000000}"/>
    <cellStyle name="Normal 5" xfId="225" xr:uid="{00000000-0005-0000-0000-0000E0000000}"/>
    <cellStyle name="Normal 6" xfId="226" xr:uid="{00000000-0005-0000-0000-0000E1000000}"/>
    <cellStyle name="Normal 6 2" xfId="227" xr:uid="{00000000-0005-0000-0000-0000E2000000}"/>
    <cellStyle name="Normal 6_Cópia de CEEP INDÍGENA DO PARANÁ  - LICITAÇÃO" xfId="228" xr:uid="{00000000-0005-0000-0000-0000E3000000}"/>
    <cellStyle name="Normal 7" xfId="229" xr:uid="{00000000-0005-0000-0000-0000E4000000}"/>
    <cellStyle name="Normal 8" xfId="230" xr:uid="{00000000-0005-0000-0000-0000E5000000}"/>
    <cellStyle name="Normal 8 2" xfId="231" xr:uid="{00000000-0005-0000-0000-0000E6000000}"/>
    <cellStyle name="Normal 9" xfId="232" xr:uid="{00000000-0005-0000-0000-0000E7000000}"/>
    <cellStyle name="Normal 9 2" xfId="233" xr:uid="{00000000-0005-0000-0000-0000E8000000}"/>
    <cellStyle name="Normal 9_MODELO Planilha Orçamentária obra menor _ SEIL-PRED-SUDE _ JUN 2013-2" xfId="234" xr:uid="{00000000-0005-0000-0000-0000E9000000}"/>
    <cellStyle name="Normal_SEJU" xfId="1" xr:uid="{00000000-0005-0000-0000-0000EA000000}"/>
    <cellStyle name="Nota 2" xfId="235" xr:uid="{00000000-0005-0000-0000-0000EB000000}"/>
    <cellStyle name="Nota 2 2" xfId="236" xr:uid="{00000000-0005-0000-0000-0000EC000000}"/>
    <cellStyle name="Nota 2_MODELO Planilha Orçamentária obra menor _ SEIL-PRED-SUDE _ JUN 2013-2" xfId="237" xr:uid="{00000000-0005-0000-0000-0000ED000000}"/>
    <cellStyle name="Nota 3" xfId="238" xr:uid="{00000000-0005-0000-0000-0000EE000000}"/>
    <cellStyle name="Percent" xfId="239" xr:uid="{00000000-0005-0000-0000-0000EF000000}"/>
    <cellStyle name="Percent [2]" xfId="240" xr:uid="{00000000-0005-0000-0000-0000F0000000}"/>
    <cellStyle name="Percentagem 2" xfId="241" xr:uid="{00000000-0005-0000-0000-0000F1000000}"/>
    <cellStyle name="Percentagem 2 2" xfId="242" xr:uid="{00000000-0005-0000-0000-0000F2000000}"/>
    <cellStyle name="Percentagem 2 3" xfId="243" xr:uid="{00000000-0005-0000-0000-0000F3000000}"/>
    <cellStyle name="Percentagem 2_MODELO Planilha Orçamentária obra menor _ SEIL-PRED-SUDE _ JUN 2013-2" xfId="244" xr:uid="{00000000-0005-0000-0000-0000F4000000}"/>
    <cellStyle name="Percentagem 3" xfId="245" xr:uid="{00000000-0005-0000-0000-0000F5000000}"/>
    <cellStyle name="Percentagem 3 2" xfId="246" xr:uid="{00000000-0005-0000-0000-0000F6000000}"/>
    <cellStyle name="Percentagem 3_MODELO Planilha Orçamentária obra menor _ SEIL-PRED-SUDE _ JUN 2013-2" xfId="247" xr:uid="{00000000-0005-0000-0000-0000F7000000}"/>
    <cellStyle name="Percentagem 4" xfId="248" xr:uid="{00000000-0005-0000-0000-0000F8000000}"/>
    <cellStyle name="PLANILHA ANALITICA" xfId="249" xr:uid="{00000000-0005-0000-0000-0000F9000000}"/>
    <cellStyle name="planilhas" xfId="250" xr:uid="{00000000-0005-0000-0000-0000FA000000}"/>
    <cellStyle name="Porcentagem 2" xfId="251" xr:uid="{00000000-0005-0000-0000-0000FB000000}"/>
    <cellStyle name="Porcentagem 2 2" xfId="252" xr:uid="{00000000-0005-0000-0000-0000FC000000}"/>
    <cellStyle name="Porcentagem 2 3" xfId="253" xr:uid="{00000000-0005-0000-0000-0000FD000000}"/>
    <cellStyle name="Porcentagem 2 4" xfId="254" xr:uid="{00000000-0005-0000-0000-0000FE000000}"/>
    <cellStyle name="Porcentagem 2 5" xfId="255" xr:uid="{00000000-0005-0000-0000-0000FF000000}"/>
    <cellStyle name="Porcentagem 2 6" xfId="256" xr:uid="{00000000-0005-0000-0000-000000010000}"/>
    <cellStyle name="Porcentagem 2 7" xfId="257" xr:uid="{00000000-0005-0000-0000-000001010000}"/>
    <cellStyle name="Porcentagem 2 8" xfId="258" xr:uid="{00000000-0005-0000-0000-000002010000}"/>
    <cellStyle name="Porcentagem 2 9" xfId="259" xr:uid="{00000000-0005-0000-0000-000003010000}"/>
    <cellStyle name="Porcentagem 2_CEEP BANDEIRANTES - REV. SUELY" xfId="260" xr:uid="{00000000-0005-0000-0000-000004010000}"/>
    <cellStyle name="Porcentagem 3" xfId="261" xr:uid="{00000000-0005-0000-0000-000005010000}"/>
    <cellStyle name="Porcentagem 4" xfId="262" xr:uid="{00000000-0005-0000-0000-000006010000}"/>
    <cellStyle name="Porcentagem 5" xfId="263" xr:uid="{00000000-0005-0000-0000-000007010000}"/>
    <cellStyle name="Porcentaje" xfId="264" xr:uid="{00000000-0005-0000-0000-000008010000}"/>
    <cellStyle name="RM" xfId="265" xr:uid="{00000000-0005-0000-0000-000009010000}"/>
    <cellStyle name="Saída 2" xfId="266" xr:uid="{00000000-0005-0000-0000-00000A010000}"/>
    <cellStyle name="Saída 2 2" xfId="267" xr:uid="{00000000-0005-0000-0000-00000B010000}"/>
    <cellStyle name="Saída 2_MODELO Planilha Orçamentária obra menor _ SEIL-PRED-SUDE _ JUN 2013-2" xfId="268" xr:uid="{00000000-0005-0000-0000-00000C010000}"/>
    <cellStyle name="Saída 3" xfId="269" xr:uid="{00000000-0005-0000-0000-00000D010000}"/>
    <cellStyle name="Separador de m" xfId="270" xr:uid="{00000000-0005-0000-0000-00000E010000}"/>
    <cellStyle name="Separador de milhares 2" xfId="271" xr:uid="{00000000-0005-0000-0000-00000F010000}"/>
    <cellStyle name="Separador de milhares 2 10" xfId="272" xr:uid="{00000000-0005-0000-0000-000010010000}"/>
    <cellStyle name="Separador de milhares 2 2" xfId="273" xr:uid="{00000000-0005-0000-0000-000011010000}"/>
    <cellStyle name="Separador de milhares 2 3" xfId="274" xr:uid="{00000000-0005-0000-0000-000012010000}"/>
    <cellStyle name="Separador de milhares 2 4" xfId="275" xr:uid="{00000000-0005-0000-0000-000013010000}"/>
    <cellStyle name="Separador de milhares 2 5" xfId="276" xr:uid="{00000000-0005-0000-0000-000014010000}"/>
    <cellStyle name="Separador de milhares 2 5 2" xfId="277" xr:uid="{00000000-0005-0000-0000-000015010000}"/>
    <cellStyle name="Separador de milhares 2 5_MODELO Planilha Orçamentária obra menor _ SEIL-PRED-SUDE _ JUN 2013-2" xfId="278" xr:uid="{00000000-0005-0000-0000-000016010000}"/>
    <cellStyle name="Separador de milhares 2 6" xfId="279" xr:uid="{00000000-0005-0000-0000-000017010000}"/>
    <cellStyle name="Separador de milhares 2 7" xfId="280" xr:uid="{00000000-0005-0000-0000-000018010000}"/>
    <cellStyle name="Separador de milhares 2 8" xfId="281" xr:uid="{00000000-0005-0000-0000-000019010000}"/>
    <cellStyle name="Separador de milhares 2 9" xfId="282" xr:uid="{00000000-0005-0000-0000-00001A010000}"/>
    <cellStyle name="Separador de milhares 2_CEEP BANDEIRANTES - REV. SUELY" xfId="283" xr:uid="{00000000-0005-0000-0000-00001B010000}"/>
    <cellStyle name="Separador de milhares 3" xfId="284" xr:uid="{00000000-0005-0000-0000-00001C010000}"/>
    <cellStyle name="Separador de milhares 3 2" xfId="285" xr:uid="{00000000-0005-0000-0000-00001D010000}"/>
    <cellStyle name="Separador de milhares 3 3" xfId="286" xr:uid="{00000000-0005-0000-0000-00001E010000}"/>
    <cellStyle name="Separador de milhares 3 4" xfId="287" xr:uid="{00000000-0005-0000-0000-00001F010000}"/>
    <cellStyle name="Separador de milhares 3 5" xfId="288" xr:uid="{00000000-0005-0000-0000-000020010000}"/>
    <cellStyle name="Separador de milhares 3 6" xfId="289" xr:uid="{00000000-0005-0000-0000-000021010000}"/>
    <cellStyle name="Separador de milhares 3 7" xfId="290" xr:uid="{00000000-0005-0000-0000-000022010000}"/>
    <cellStyle name="Separador de milhares 3_MODELO Planilha Orçamentária obra menor _ SEIL-PRED-SUDE _ JUN 2013-2" xfId="291" xr:uid="{00000000-0005-0000-0000-000023010000}"/>
    <cellStyle name="Separador de milhares 4" xfId="292" xr:uid="{00000000-0005-0000-0000-000024010000}"/>
    <cellStyle name="Separador de milhares 4 2" xfId="293" xr:uid="{00000000-0005-0000-0000-000025010000}"/>
    <cellStyle name="Separador de milhares 4 3" xfId="294" xr:uid="{00000000-0005-0000-0000-000026010000}"/>
    <cellStyle name="Separador de milhares 4 4" xfId="295" xr:uid="{00000000-0005-0000-0000-000027010000}"/>
    <cellStyle name="Separador de milhares 4 5" xfId="296" xr:uid="{00000000-0005-0000-0000-000028010000}"/>
    <cellStyle name="Separador de milhares 4 6" xfId="297" xr:uid="{00000000-0005-0000-0000-000029010000}"/>
    <cellStyle name="Separador de milhares 4 7" xfId="298" xr:uid="{00000000-0005-0000-0000-00002A010000}"/>
    <cellStyle name="Separador de milhares 4_MODELO Planilha Orçamentária obra menor _ SEIL-PRED-SUDE _ JUN 2013-2" xfId="299" xr:uid="{00000000-0005-0000-0000-00002B010000}"/>
    <cellStyle name="Separador de milhares 5" xfId="300" xr:uid="{00000000-0005-0000-0000-00002C010000}"/>
    <cellStyle name="Separador de milhares 6" xfId="301" xr:uid="{00000000-0005-0000-0000-00002D010000}"/>
    <cellStyle name="Separador de milhares_SEJU" xfId="2" xr:uid="{00000000-0005-0000-0000-00002E010000}"/>
    <cellStyle name="subhead" xfId="302" xr:uid="{00000000-0005-0000-0000-00002F010000}"/>
    <cellStyle name="Texto de Aviso 2" xfId="303" xr:uid="{00000000-0005-0000-0000-000030010000}"/>
    <cellStyle name="Texto Explicativo 2" xfId="304" xr:uid="{00000000-0005-0000-0000-000031010000}"/>
    <cellStyle name="Título 1 2" xfId="305" xr:uid="{00000000-0005-0000-0000-000032010000}"/>
    <cellStyle name="Título 1 3" xfId="306" xr:uid="{00000000-0005-0000-0000-000033010000}"/>
    <cellStyle name="Título 2 2" xfId="307" xr:uid="{00000000-0005-0000-0000-000034010000}"/>
    <cellStyle name="Título 2 3" xfId="308" xr:uid="{00000000-0005-0000-0000-000035010000}"/>
    <cellStyle name="Título 3 2" xfId="309" xr:uid="{00000000-0005-0000-0000-000036010000}"/>
    <cellStyle name="Título 3 3" xfId="310" xr:uid="{00000000-0005-0000-0000-000037010000}"/>
    <cellStyle name="Título 4 2" xfId="311" xr:uid="{00000000-0005-0000-0000-000038010000}"/>
    <cellStyle name="Título 4 3" xfId="312" xr:uid="{00000000-0005-0000-0000-000039010000}"/>
    <cellStyle name="Título 5" xfId="313" xr:uid="{00000000-0005-0000-0000-00003A010000}"/>
    <cellStyle name="Título 5 2" xfId="314" xr:uid="{00000000-0005-0000-0000-00003B010000}"/>
    <cellStyle name="Título 5_MODELO Planilha Orçamentária obra menor _ SEIL-PRED-SUDE _ JUN 2013-2" xfId="315" xr:uid="{00000000-0005-0000-0000-00003C010000}"/>
    <cellStyle name="Título 6" xfId="316" xr:uid="{00000000-0005-0000-0000-00003D010000}"/>
    <cellStyle name="Título 7" xfId="317" xr:uid="{00000000-0005-0000-0000-00003E010000}"/>
    <cellStyle name="Total 2" xfId="318" xr:uid="{00000000-0005-0000-0000-00003F010000}"/>
    <cellStyle name="Total 2 2" xfId="319" xr:uid="{00000000-0005-0000-0000-000040010000}"/>
    <cellStyle name="Total 2_MODELO Planilha Orçamentária obra menor _ SEIL-PRED-SUDE _ JUN 2013-2" xfId="320" xr:uid="{00000000-0005-0000-0000-000041010000}"/>
    <cellStyle name="Total 3" xfId="321" xr:uid="{00000000-0005-0000-0000-000042010000}"/>
    <cellStyle name="Verificar Célula 2" xfId="322" xr:uid="{00000000-0005-0000-0000-000043010000}"/>
    <cellStyle name="Vírgula 2" xfId="323" xr:uid="{00000000-0005-0000-0000-000044010000}"/>
    <cellStyle name="Vírgula 2 2" xfId="324" xr:uid="{00000000-0005-0000-0000-000045010000}"/>
    <cellStyle name="Vírgula 2 2 2" xfId="325" xr:uid="{00000000-0005-0000-0000-000046010000}"/>
    <cellStyle name="Vírgula 2 2_MODELO Planilha Orçamentária obra menor _ SEIL-PRED-SUDE _ JUN 2013-2" xfId="326" xr:uid="{00000000-0005-0000-0000-000047010000}"/>
    <cellStyle name="Vírgula 2 3" xfId="327" xr:uid="{00000000-0005-0000-0000-000048010000}"/>
    <cellStyle name="Vírgula 2_MODELO Planilha Orçamentária obra menor _ SEIL-PRED-SUDE _ JUN 2013-2" xfId="328" xr:uid="{00000000-0005-0000-0000-000049010000}"/>
    <cellStyle name="Vírgula 3" xfId="329" xr:uid="{00000000-0005-0000-0000-00004A010000}"/>
    <cellStyle name="Vírgula 4" xfId="330" xr:uid="{00000000-0005-0000-0000-00004B010000}"/>
    <cellStyle name="Vírgula 4 2" xfId="331" xr:uid="{00000000-0005-0000-0000-00004C010000}"/>
    <cellStyle name="Vírgula 4_MODELO Planilha Orçamentária obra menor _ SEIL-PRED-SUDE _ JUN 2013-2" xfId="332" xr:uid="{00000000-0005-0000-0000-00004D010000}"/>
    <cellStyle name="Vírgula 5" xfId="333" xr:uid="{00000000-0005-0000-0000-00004E010000}"/>
    <cellStyle name="Vírgula 6" xfId="334" xr:uid="{00000000-0005-0000-0000-00004F010000}"/>
    <cellStyle name="Vírgula 6 2" xfId="335" xr:uid="{00000000-0005-0000-0000-000050010000}"/>
    <cellStyle name="Vírgula 6_MODELO Planilha Orçamentária obra menor _ SEIL-PRED-SUDE _ JUN 2013-2" xfId="336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I1" workbookViewId="0">
      <selection activeCell="R21" sqref="R21"/>
    </sheetView>
  </sheetViews>
  <sheetFormatPr defaultRowHeight="15"/>
  <cols>
    <col min="1" max="1" width="6.28515625" customWidth="1"/>
    <col min="2" max="2" width="71.7109375" customWidth="1"/>
    <col min="3" max="3" width="8.7109375" customWidth="1"/>
    <col min="4" max="4" width="14.28515625" bestFit="1" customWidth="1"/>
    <col min="5" max="5" width="7.7109375" customWidth="1"/>
    <col min="6" max="6" width="15.85546875" bestFit="1" customWidth="1"/>
    <col min="7" max="7" width="8.28515625" customWidth="1"/>
    <col min="8" max="8" width="15.85546875" bestFit="1" customWidth="1"/>
    <col min="9" max="9" width="8.28515625" customWidth="1"/>
    <col min="10" max="10" width="15.85546875" bestFit="1" customWidth="1"/>
    <col min="11" max="11" width="8.140625" customWidth="1"/>
    <col min="12" max="12" width="15.85546875" customWidth="1"/>
    <col min="13" max="13" width="7.28515625" customWidth="1"/>
    <col min="14" max="14" width="15.85546875" bestFit="1" customWidth="1"/>
    <col min="15" max="15" width="7.28515625" customWidth="1"/>
    <col min="16" max="16" width="17.7109375" customWidth="1"/>
    <col min="17" max="17" width="7.7109375" customWidth="1"/>
    <col min="18" max="18" width="15.85546875" bestFit="1" customWidth="1"/>
    <col min="19" max="19" width="7.28515625" customWidth="1"/>
    <col min="20" max="20" width="15.85546875" bestFit="1" customWidth="1"/>
    <col min="21" max="21" width="8.42578125" customWidth="1"/>
    <col min="22" max="22" width="15.85546875" bestFit="1" customWidth="1"/>
    <col min="23" max="23" width="9.7109375" customWidth="1"/>
    <col min="24" max="24" width="15.85546875" bestFit="1" customWidth="1"/>
    <col min="25" max="25" width="7.7109375" customWidth="1"/>
    <col min="26" max="26" width="15.85546875" bestFit="1" customWidth="1"/>
    <col min="27" max="27" width="8.28515625" customWidth="1"/>
    <col min="28" max="28" width="15.85546875" bestFit="1" customWidth="1"/>
  </cols>
  <sheetData>
    <row r="1" spans="1:30" ht="16.5" thickBot="1">
      <c r="A1" s="52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1:30" ht="15.75">
      <c r="A2" s="73"/>
      <c r="B2" s="79" t="s">
        <v>15</v>
      </c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30" ht="15.75">
      <c r="A3" s="22"/>
      <c r="B3" s="77" t="s">
        <v>36</v>
      </c>
      <c r="C3" s="77"/>
      <c r="D3" s="77"/>
      <c r="E3" s="77"/>
      <c r="F3" s="78"/>
      <c r="G3" s="78"/>
      <c r="H3" s="20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3"/>
    </row>
    <row r="4" spans="1:30" ht="16.5" thickBot="1">
      <c r="A4" s="24"/>
      <c r="B4" s="25" t="s">
        <v>8</v>
      </c>
      <c r="C4" s="25"/>
      <c r="D4" s="25"/>
      <c r="E4" s="25"/>
      <c r="F4" s="58"/>
      <c r="G4" s="58"/>
      <c r="H4" s="26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30" ht="15" customHeight="1">
      <c r="A5" s="2"/>
      <c r="B5" s="59" t="s">
        <v>0</v>
      </c>
      <c r="C5" s="3"/>
      <c r="D5" s="42" t="s">
        <v>24</v>
      </c>
      <c r="E5" s="45" t="s">
        <v>1</v>
      </c>
      <c r="F5" s="42" t="s">
        <v>35</v>
      </c>
      <c r="G5" s="48" t="s">
        <v>1</v>
      </c>
      <c r="H5" s="42" t="s">
        <v>34</v>
      </c>
      <c r="I5" s="45" t="s">
        <v>1</v>
      </c>
      <c r="J5" s="42" t="s">
        <v>33</v>
      </c>
      <c r="K5" s="48" t="s">
        <v>1</v>
      </c>
      <c r="L5" s="42" t="s">
        <v>32</v>
      </c>
      <c r="M5" s="45" t="s">
        <v>1</v>
      </c>
      <c r="N5" s="42" t="s">
        <v>31</v>
      </c>
      <c r="O5" s="39" t="s">
        <v>1</v>
      </c>
      <c r="P5" s="42" t="s">
        <v>30</v>
      </c>
      <c r="Q5" s="39" t="s">
        <v>1</v>
      </c>
      <c r="R5" s="42" t="s">
        <v>29</v>
      </c>
      <c r="S5" s="39" t="s">
        <v>1</v>
      </c>
      <c r="T5" s="42" t="s">
        <v>28</v>
      </c>
      <c r="U5" s="39" t="s">
        <v>1</v>
      </c>
      <c r="V5" s="42" t="s">
        <v>27</v>
      </c>
      <c r="W5" s="39" t="s">
        <v>1</v>
      </c>
      <c r="X5" s="42" t="s">
        <v>26</v>
      </c>
      <c r="Y5" s="39" t="s">
        <v>1</v>
      </c>
      <c r="Z5" s="42" t="s">
        <v>25</v>
      </c>
      <c r="AA5" s="39" t="s">
        <v>1</v>
      </c>
      <c r="AB5" s="55" t="s">
        <v>9</v>
      </c>
    </row>
    <row r="6" spans="1:30">
      <c r="A6" s="4" t="s">
        <v>2</v>
      </c>
      <c r="B6" s="60"/>
      <c r="C6" s="5" t="s">
        <v>3</v>
      </c>
      <c r="D6" s="43"/>
      <c r="E6" s="46"/>
      <c r="F6" s="43"/>
      <c r="G6" s="49"/>
      <c r="H6" s="43"/>
      <c r="I6" s="46"/>
      <c r="J6" s="43"/>
      <c r="K6" s="49"/>
      <c r="L6" s="43"/>
      <c r="M6" s="46"/>
      <c r="N6" s="43"/>
      <c r="O6" s="40"/>
      <c r="P6" s="43"/>
      <c r="Q6" s="40"/>
      <c r="R6" s="43"/>
      <c r="S6" s="40"/>
      <c r="T6" s="43"/>
      <c r="U6" s="40"/>
      <c r="V6" s="43"/>
      <c r="W6" s="40"/>
      <c r="X6" s="43"/>
      <c r="Y6" s="40"/>
      <c r="Z6" s="43"/>
      <c r="AA6" s="40"/>
      <c r="AB6" s="56"/>
    </row>
    <row r="7" spans="1:30" ht="15.75" thickBot="1">
      <c r="A7" s="6"/>
      <c r="B7" s="61"/>
      <c r="C7" s="7"/>
      <c r="D7" s="44"/>
      <c r="E7" s="47"/>
      <c r="F7" s="44"/>
      <c r="G7" s="50"/>
      <c r="H7" s="44"/>
      <c r="I7" s="47"/>
      <c r="J7" s="44"/>
      <c r="K7" s="50"/>
      <c r="L7" s="44"/>
      <c r="M7" s="47"/>
      <c r="N7" s="44"/>
      <c r="O7" s="41"/>
      <c r="P7" s="44"/>
      <c r="Q7" s="41"/>
      <c r="R7" s="44"/>
      <c r="S7" s="41"/>
      <c r="T7" s="44"/>
      <c r="U7" s="41"/>
      <c r="V7" s="44"/>
      <c r="W7" s="41"/>
      <c r="X7" s="44"/>
      <c r="Y7" s="41"/>
      <c r="Z7" s="44"/>
      <c r="AA7" s="41"/>
      <c r="AB7" s="57"/>
    </row>
    <row r="8" spans="1:30">
      <c r="A8" s="13">
        <v>1</v>
      </c>
      <c r="B8" s="14" t="s">
        <v>15</v>
      </c>
      <c r="C8" s="17"/>
      <c r="D8" s="8"/>
      <c r="E8" s="9"/>
      <c r="F8" s="8"/>
      <c r="G8" s="9"/>
      <c r="H8" s="8"/>
      <c r="I8" s="9"/>
      <c r="J8" s="8"/>
      <c r="K8" s="9"/>
      <c r="L8" s="8"/>
      <c r="M8" s="9"/>
      <c r="N8" s="16"/>
      <c r="O8" s="36"/>
      <c r="P8" s="16"/>
      <c r="Q8" s="36"/>
      <c r="R8" s="16"/>
      <c r="S8" s="36"/>
      <c r="T8" s="16"/>
      <c r="U8" s="36"/>
      <c r="V8" s="16"/>
      <c r="W8" s="36"/>
      <c r="X8" s="16"/>
      <c r="Y8" s="36"/>
      <c r="Z8" s="16"/>
      <c r="AA8" s="36"/>
      <c r="AB8" s="10"/>
    </row>
    <row r="9" spans="1:30" ht="25.5">
      <c r="A9" s="13" t="s">
        <v>4</v>
      </c>
      <c r="B9" s="14" t="s">
        <v>16</v>
      </c>
      <c r="C9" s="17"/>
      <c r="D9" s="8"/>
      <c r="E9" s="9"/>
      <c r="F9" s="8"/>
      <c r="G9" s="9"/>
      <c r="H9" s="8"/>
      <c r="I9" s="9"/>
      <c r="J9" s="8"/>
      <c r="K9" s="9"/>
      <c r="L9" s="8"/>
      <c r="M9" s="9"/>
      <c r="N9" s="16"/>
      <c r="O9" s="36"/>
      <c r="P9" s="16"/>
      <c r="Q9" s="36"/>
      <c r="R9" s="16"/>
      <c r="S9" s="36"/>
      <c r="T9" s="16"/>
      <c r="U9" s="36"/>
      <c r="V9" s="16"/>
      <c r="W9" s="36"/>
      <c r="X9" s="16"/>
      <c r="Y9" s="36"/>
      <c r="Z9" s="16"/>
      <c r="AA9" s="36"/>
      <c r="AB9" s="10"/>
    </row>
    <row r="10" spans="1:30" ht="38.25">
      <c r="A10" s="13" t="s">
        <v>17</v>
      </c>
      <c r="B10" s="14" t="s">
        <v>11</v>
      </c>
      <c r="C10" s="80">
        <f>IF($AB$14=0,0,AB10/$AB$14)</f>
        <v>1.0416043257946773E-2</v>
      </c>
      <c r="D10" s="8">
        <f>E10*AB10</f>
        <v>8013.8564999999999</v>
      </c>
      <c r="E10" s="81">
        <v>8.3699999999999997E-2</v>
      </c>
      <c r="F10" s="8">
        <f>G10*AB10</f>
        <v>7975.5585000000001</v>
      </c>
      <c r="G10" s="9">
        <v>8.3299999999999999E-2</v>
      </c>
      <c r="H10" s="8">
        <f>I10*AB10</f>
        <v>7975.5585000000001</v>
      </c>
      <c r="I10" s="9">
        <v>8.3299999999999999E-2</v>
      </c>
      <c r="J10" s="8">
        <f>K10*AB10</f>
        <v>7975.5585000000001</v>
      </c>
      <c r="K10" s="9">
        <v>8.3299999999999999E-2</v>
      </c>
      <c r="L10" s="8">
        <f>M10*AB10</f>
        <v>7975.5585000000001</v>
      </c>
      <c r="M10" s="9">
        <v>8.3299999999999999E-2</v>
      </c>
      <c r="N10" s="16">
        <f>O10*AB10</f>
        <v>7975.5585000000001</v>
      </c>
      <c r="O10" s="9">
        <v>8.3299999999999999E-2</v>
      </c>
      <c r="P10" s="16">
        <f>Q10*$AB$10</f>
        <v>7975.5585000000001</v>
      </c>
      <c r="Q10" s="9">
        <v>8.3299999999999999E-2</v>
      </c>
      <c r="R10" s="16">
        <f>S10*$AB$10</f>
        <v>7975.5585000000001</v>
      </c>
      <c r="S10" s="9">
        <v>8.3299999999999999E-2</v>
      </c>
      <c r="T10" s="16">
        <f>U10*$AB$10</f>
        <v>7975.5585000000001</v>
      </c>
      <c r="U10" s="9">
        <v>8.3299999999999999E-2</v>
      </c>
      <c r="V10" s="16">
        <f>W10*$AB$10</f>
        <v>7975.5585000000001</v>
      </c>
      <c r="W10" s="9">
        <v>8.3299999999999999E-2</v>
      </c>
      <c r="X10" s="16">
        <f>Y10*$AB$10</f>
        <v>7975.5585000000001</v>
      </c>
      <c r="Y10" s="9">
        <v>8.3299999999999999E-2</v>
      </c>
      <c r="Z10" s="16">
        <f>AA10*$AB$10</f>
        <v>7975.5585000000001</v>
      </c>
      <c r="AA10" s="9">
        <v>8.3299999999999999E-2</v>
      </c>
      <c r="AB10" s="10">
        <v>95745</v>
      </c>
      <c r="AD10" s="72"/>
    </row>
    <row r="11" spans="1:30" ht="51">
      <c r="A11" s="13" t="s">
        <v>18</v>
      </c>
      <c r="B11" s="15" t="s">
        <v>12</v>
      </c>
      <c r="C11" s="80">
        <f>IF($AB$14=0,0,AB11/$AB$14)</f>
        <v>0.28941515515767191</v>
      </c>
      <c r="D11" s="8">
        <f>E11*AB11</f>
        <v>222669.15227999998</v>
      </c>
      <c r="E11" s="81">
        <v>8.3699999999999997E-2</v>
      </c>
      <c r="F11" s="8">
        <f>G11*AB11</f>
        <v>221605.02252</v>
      </c>
      <c r="G11" s="9">
        <v>8.3299999999999999E-2</v>
      </c>
      <c r="H11" s="8">
        <f>I11*AB11</f>
        <v>221605.02252</v>
      </c>
      <c r="I11" s="9">
        <v>8.3299999999999999E-2</v>
      </c>
      <c r="J11" s="8">
        <f>K11*AB11</f>
        <v>221605.02252</v>
      </c>
      <c r="K11" s="9">
        <v>8.3299999999999999E-2</v>
      </c>
      <c r="L11" s="8">
        <f>M11*AB11</f>
        <v>221605.02252</v>
      </c>
      <c r="M11" s="9">
        <v>8.3299999999999999E-2</v>
      </c>
      <c r="N11" s="16">
        <f>O11*AB11</f>
        <v>221605.02252</v>
      </c>
      <c r="O11" s="9">
        <v>8.3299999999999999E-2</v>
      </c>
      <c r="P11" s="16">
        <f>Q11*$AB$11</f>
        <v>221605.02252</v>
      </c>
      <c r="Q11" s="9">
        <v>8.3299999999999999E-2</v>
      </c>
      <c r="R11" s="16">
        <f>S11*$AB$11</f>
        <v>221605.02252</v>
      </c>
      <c r="S11" s="9">
        <v>8.3299999999999999E-2</v>
      </c>
      <c r="T11" s="16">
        <f>U11*$AB$11</f>
        <v>221605.02252</v>
      </c>
      <c r="U11" s="9">
        <v>8.3299999999999999E-2</v>
      </c>
      <c r="V11" s="16">
        <f>W11*$AB$11</f>
        <v>221605.02252</v>
      </c>
      <c r="W11" s="9">
        <v>8.3299999999999999E-2</v>
      </c>
      <c r="X11" s="16">
        <f>Y11*$AB$11</f>
        <v>221605.02252</v>
      </c>
      <c r="Y11" s="9">
        <v>8.3299999999999999E-2</v>
      </c>
      <c r="Z11" s="16">
        <f>AA11*$AB$11</f>
        <v>221605.02252</v>
      </c>
      <c r="AA11" s="9">
        <v>8.3299999999999999E-2</v>
      </c>
      <c r="AB11" s="10">
        <v>2660324.4</v>
      </c>
    </row>
    <row r="12" spans="1:30" ht="51">
      <c r="A12" s="13" t="s">
        <v>19</v>
      </c>
      <c r="B12" s="15" t="s">
        <v>13</v>
      </c>
      <c r="C12" s="80">
        <f>IF($AB$14=0,0,AB12/$AB$14)</f>
        <v>0.38594222560173413</v>
      </c>
      <c r="D12" s="8">
        <f>E12*AB12</f>
        <v>296934.78959999996</v>
      </c>
      <c r="E12" s="81">
        <v>8.3699999999999997E-2</v>
      </c>
      <c r="F12" s="8">
        <f>G12*AB12</f>
        <v>295515.7464</v>
      </c>
      <c r="G12" s="9">
        <v>8.3299999999999999E-2</v>
      </c>
      <c r="H12" s="8">
        <f>I12*AB12</f>
        <v>295515.7464</v>
      </c>
      <c r="I12" s="9">
        <v>8.3299999999999999E-2</v>
      </c>
      <c r="J12" s="8">
        <f>K12*AB12</f>
        <v>295515.7464</v>
      </c>
      <c r="K12" s="9">
        <v>8.3299999999999999E-2</v>
      </c>
      <c r="L12" s="8">
        <f>M12*AB12</f>
        <v>295515.7464</v>
      </c>
      <c r="M12" s="9">
        <v>8.3299999999999999E-2</v>
      </c>
      <c r="N12" s="16">
        <f>O12*AB12</f>
        <v>295515.7464</v>
      </c>
      <c r="O12" s="9">
        <v>8.3299999999999999E-2</v>
      </c>
      <c r="P12" s="16">
        <f>Q12*$AB$12</f>
        <v>295515.7464</v>
      </c>
      <c r="Q12" s="9">
        <v>8.3299999999999999E-2</v>
      </c>
      <c r="R12" s="16">
        <f>S12*$AB$12</f>
        <v>295515.7464</v>
      </c>
      <c r="S12" s="9">
        <v>8.3299999999999999E-2</v>
      </c>
      <c r="T12" s="16">
        <f>U12*$AB$12</f>
        <v>295515.7464</v>
      </c>
      <c r="U12" s="9">
        <v>8.3299999999999999E-2</v>
      </c>
      <c r="V12" s="16">
        <f>W12*$AB$12</f>
        <v>295515.7464</v>
      </c>
      <c r="W12" s="9">
        <v>8.3299999999999999E-2</v>
      </c>
      <c r="X12" s="16">
        <f>Y12*$AB$12</f>
        <v>295515.7464</v>
      </c>
      <c r="Y12" s="9">
        <v>8.3299999999999999E-2</v>
      </c>
      <c r="Z12" s="16">
        <f>AA12*$AB$12</f>
        <v>295515.7464</v>
      </c>
      <c r="AA12" s="9">
        <v>8.3299999999999999E-2</v>
      </c>
      <c r="AB12" s="10">
        <v>3547608</v>
      </c>
    </row>
    <row r="13" spans="1:30" ht="51.75" thickBot="1">
      <c r="A13" s="13" t="s">
        <v>20</v>
      </c>
      <c r="B13" s="15" t="s">
        <v>14</v>
      </c>
      <c r="C13" s="80">
        <f>IF($AB$14=0,0,AB13/$AB$14)</f>
        <v>0.31422657598264708</v>
      </c>
      <c r="D13" s="8">
        <f>E13*AB13</f>
        <v>241758.47066399999</v>
      </c>
      <c r="E13" s="81">
        <v>8.3699999999999997E-2</v>
      </c>
      <c r="F13" s="8">
        <f>G13*AB13</f>
        <v>240603.113576</v>
      </c>
      <c r="G13" s="9">
        <v>8.3299999999999999E-2</v>
      </c>
      <c r="H13" s="8">
        <f>I13*AB13</f>
        <v>240603.113576</v>
      </c>
      <c r="I13" s="9">
        <v>8.3299999999999999E-2</v>
      </c>
      <c r="J13" s="8">
        <f>K13*AB13</f>
        <v>240603.113576</v>
      </c>
      <c r="K13" s="9">
        <v>8.3299999999999999E-2</v>
      </c>
      <c r="L13" s="8">
        <f>M13*AB13</f>
        <v>240603.113576</v>
      </c>
      <c r="M13" s="9">
        <v>8.3299999999999999E-2</v>
      </c>
      <c r="N13" s="16">
        <f>O13*AB13</f>
        <v>240603.113576</v>
      </c>
      <c r="O13" s="9">
        <v>8.3299999999999999E-2</v>
      </c>
      <c r="P13" s="16">
        <f>Q13*$AB$13</f>
        <v>240603.113576</v>
      </c>
      <c r="Q13" s="9">
        <v>8.3299999999999999E-2</v>
      </c>
      <c r="R13" s="16">
        <f>S13*$AB$13</f>
        <v>240603.113576</v>
      </c>
      <c r="S13" s="9">
        <v>8.3299999999999999E-2</v>
      </c>
      <c r="T13" s="16">
        <f>U13*$AB$13</f>
        <v>240603.113576</v>
      </c>
      <c r="U13" s="9">
        <v>8.3299999999999999E-2</v>
      </c>
      <c r="V13" s="16">
        <f>W13*$AB$13</f>
        <v>240603.113576</v>
      </c>
      <c r="W13" s="9">
        <v>8.3299999999999999E-2</v>
      </c>
      <c r="X13" s="16">
        <f>Y13*$AB$13</f>
        <v>240603.113576</v>
      </c>
      <c r="Y13" s="9">
        <v>8.3299999999999999E-2</v>
      </c>
      <c r="Z13" s="16">
        <f>AA13*$AB$13</f>
        <v>240603.113576</v>
      </c>
      <c r="AA13" s="9">
        <v>8.3299999999999999E-2</v>
      </c>
      <c r="AB13" s="10">
        <v>2888392.72</v>
      </c>
    </row>
    <row r="14" spans="1:30">
      <c r="A14" s="64" t="s">
        <v>6</v>
      </c>
      <c r="B14" s="65"/>
      <c r="C14" s="11">
        <f>SUM(C9:C13)</f>
        <v>0.99999999999999978</v>
      </c>
      <c r="D14" s="37">
        <f>SUM(D9:D13)</f>
        <v>769376.26904399996</v>
      </c>
      <c r="E14" s="82">
        <f>IF($AB$14=0,0,D14/$AB$14)</f>
        <v>8.3699999999999983E-2</v>
      </c>
      <c r="F14" s="37">
        <f>SUM(F9:F13)</f>
        <v>765699.44099599996</v>
      </c>
      <c r="G14" s="38">
        <f>IF($AB$14=0,0,F14/$AB$14)</f>
        <v>8.3299999999999985E-2</v>
      </c>
      <c r="H14" s="37">
        <f>SUM(H9:H13)</f>
        <v>765699.44099599996</v>
      </c>
      <c r="I14" s="38">
        <f>IF($AB$14=0,0,H14/$AB$14)</f>
        <v>8.3299999999999985E-2</v>
      </c>
      <c r="J14" s="37">
        <f>SUM(J9:J13)</f>
        <v>765699.44099599996</v>
      </c>
      <c r="K14" s="38">
        <f>IF($AB$14=0,0,J14/$AB$14)</f>
        <v>8.3299999999999985E-2</v>
      </c>
      <c r="L14" s="37">
        <f>SUM(L9:L13)</f>
        <v>765699.44099599996</v>
      </c>
      <c r="M14" s="38">
        <f>IF($AB$14=0,0,L14/$AB$14)</f>
        <v>8.3299999999999985E-2</v>
      </c>
      <c r="N14" s="37">
        <f>SUM(N9:N13)</f>
        <v>765699.44099599996</v>
      </c>
      <c r="O14" s="38">
        <f>IF($AB$14=0,0,N14/$AB$14)</f>
        <v>8.3299999999999985E-2</v>
      </c>
      <c r="P14" s="37">
        <f>SUM(P9:P13)</f>
        <v>765699.44099599996</v>
      </c>
      <c r="Q14" s="38">
        <f>IF($AB$14=0,0,P14/$AB$14)</f>
        <v>8.3299999999999985E-2</v>
      </c>
      <c r="R14" s="37">
        <f>SUM(R9:R13)</f>
        <v>765699.44099599996</v>
      </c>
      <c r="S14" s="38">
        <f>IF($AB$14=0,0,R14/$AB$14)</f>
        <v>8.3299999999999985E-2</v>
      </c>
      <c r="T14" s="37">
        <f>SUM(T9:T13)</f>
        <v>765699.44099599996</v>
      </c>
      <c r="U14" s="38">
        <f>IF($AB$14=0,0,T14/$AB$14)</f>
        <v>8.3299999999999985E-2</v>
      </c>
      <c r="V14" s="37">
        <f>SUM(V9:V13)</f>
        <v>765699.44099599996</v>
      </c>
      <c r="W14" s="38">
        <f>IF($AB$14=0,0,V14/$AB$14)</f>
        <v>8.3299999999999985E-2</v>
      </c>
      <c r="X14" s="37">
        <f>SUM(X9:X13)</f>
        <v>765699.44099599996</v>
      </c>
      <c r="Y14" s="38">
        <f>IF($AB$14=0,0,X14/$AB$14)</f>
        <v>8.3299999999999985E-2</v>
      </c>
      <c r="Z14" s="37">
        <f>SUM(Z9:Z13)</f>
        <v>765699.44099599996</v>
      </c>
      <c r="AA14" s="38">
        <f>IF($AB$14=0,0,Z14/$AB$14)</f>
        <v>8.3299999999999985E-2</v>
      </c>
      <c r="AB14" s="62">
        <f>SUM(AB9:AB13)</f>
        <v>9192070.120000001</v>
      </c>
    </row>
    <row r="15" spans="1:30" ht="15.75" thickBot="1">
      <c r="A15" s="66" t="s">
        <v>5</v>
      </c>
      <c r="B15" s="66"/>
      <c r="C15" s="12"/>
      <c r="D15" s="19">
        <f>D14</f>
        <v>769376.26904399996</v>
      </c>
      <c r="E15" s="83">
        <f>E14</f>
        <v>8.3699999999999983E-2</v>
      </c>
      <c r="F15" s="19">
        <f t="shared" ref="F15:N15" si="0">D15+F14</f>
        <v>1535075.7100399998</v>
      </c>
      <c r="G15" s="18">
        <f t="shared" si="0"/>
        <v>0.16699999999999998</v>
      </c>
      <c r="H15" s="19">
        <f t="shared" si="0"/>
        <v>2300775.1510359999</v>
      </c>
      <c r="I15" s="18">
        <f t="shared" si="0"/>
        <v>0.25029999999999997</v>
      </c>
      <c r="J15" s="19">
        <f t="shared" si="0"/>
        <v>3066474.592032</v>
      </c>
      <c r="K15" s="18">
        <f t="shared" si="0"/>
        <v>0.33359999999999995</v>
      </c>
      <c r="L15" s="19">
        <f t="shared" si="0"/>
        <v>3832174.033028</v>
      </c>
      <c r="M15" s="18">
        <f t="shared" si="0"/>
        <v>0.41689999999999994</v>
      </c>
      <c r="N15" s="19">
        <f t="shared" si="0"/>
        <v>4597873.4740239996</v>
      </c>
      <c r="O15" s="18">
        <f>M15+O14</f>
        <v>0.50019999999999998</v>
      </c>
      <c r="P15" s="19">
        <f t="shared" ref="P15" si="1">N15+P14</f>
        <v>5363572.9150199993</v>
      </c>
      <c r="Q15" s="18">
        <f>O15+Q14</f>
        <v>0.58349999999999991</v>
      </c>
      <c r="R15" s="19">
        <f t="shared" ref="R15" si="2">P15+R14</f>
        <v>6129272.3560159989</v>
      </c>
      <c r="S15" s="18">
        <f>Q15+S14</f>
        <v>0.66679999999999984</v>
      </c>
      <c r="T15" s="19">
        <f t="shared" ref="T15" si="3">R15+T14</f>
        <v>6894971.7970119985</v>
      </c>
      <c r="U15" s="18">
        <f>S15+U14</f>
        <v>0.75009999999999977</v>
      </c>
      <c r="V15" s="19">
        <f t="shared" ref="V15" si="4">T15+V14</f>
        <v>7660671.2380079981</v>
      </c>
      <c r="W15" s="18">
        <f>U15+W14</f>
        <v>0.8333999999999997</v>
      </c>
      <c r="X15" s="19">
        <f t="shared" ref="X15" si="5">V15+X14</f>
        <v>8426370.6790039986</v>
      </c>
      <c r="Y15" s="18">
        <f>W15+Y14</f>
        <v>0.91669999999999963</v>
      </c>
      <c r="Z15" s="19">
        <f t="shared" ref="Z15" si="6">X15+Z14</f>
        <v>9192070.1199999992</v>
      </c>
      <c r="AA15" s="18">
        <f>Y15+AA14</f>
        <v>0.99999999999999956</v>
      </c>
      <c r="AB15" s="63"/>
    </row>
    <row r="16" spans="1:30">
      <c r="A16" s="31"/>
      <c r="B16" s="31"/>
      <c r="C16" s="32"/>
      <c r="D16" s="33"/>
      <c r="E16" s="34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</row>
    <row r="18" spans="1:28"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30"/>
      <c r="W18" s="30"/>
      <c r="X18" s="30"/>
      <c r="Y18" s="30"/>
      <c r="Z18" s="30"/>
      <c r="AA18" s="30"/>
      <c r="AB18" s="30"/>
    </row>
    <row r="19" spans="1:28">
      <c r="A19" s="51" t="s">
        <v>21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M19" s="70"/>
      <c r="N19" s="70"/>
      <c r="O19" s="70"/>
      <c r="P19" s="70"/>
      <c r="Q19" s="70"/>
      <c r="R19" s="70"/>
      <c r="S19" s="70"/>
      <c r="T19" s="70"/>
      <c r="U19" s="70"/>
      <c r="V19" s="67" t="s">
        <v>10</v>
      </c>
      <c r="W19" s="67"/>
      <c r="X19" s="67"/>
      <c r="Y19" s="67"/>
      <c r="Z19" s="67"/>
      <c r="AA19" s="67"/>
      <c r="AB19" s="67"/>
    </row>
    <row r="20" spans="1:28">
      <c r="M20" s="68"/>
      <c r="N20" s="68"/>
      <c r="O20" s="68"/>
      <c r="P20" s="68"/>
      <c r="Q20" s="68"/>
      <c r="R20" s="68"/>
      <c r="S20" s="68"/>
      <c r="T20" s="68"/>
      <c r="U20" s="68"/>
      <c r="V20" s="68" t="s">
        <v>22</v>
      </c>
      <c r="W20" s="68"/>
      <c r="X20" s="68"/>
      <c r="Y20" s="68"/>
      <c r="Z20" s="68"/>
      <c r="AA20" s="68"/>
      <c r="AB20" s="68"/>
    </row>
    <row r="21" spans="1:28">
      <c r="M21" s="69"/>
      <c r="N21" s="69"/>
      <c r="O21" s="69"/>
      <c r="P21" s="69"/>
      <c r="Q21" s="69"/>
      <c r="R21" s="69"/>
      <c r="S21" s="69"/>
      <c r="T21" s="69"/>
      <c r="U21" s="69"/>
      <c r="V21" s="69" t="s">
        <v>23</v>
      </c>
      <c r="W21" s="69"/>
      <c r="X21" s="69"/>
      <c r="Y21" s="69"/>
      <c r="Z21" s="69"/>
      <c r="AA21" s="69"/>
      <c r="AB21" s="69"/>
    </row>
  </sheetData>
  <mergeCells count="33">
    <mergeCell ref="A19:K19"/>
    <mergeCell ref="A1:AB1"/>
    <mergeCell ref="D5:D7"/>
    <mergeCell ref="E5:E7"/>
    <mergeCell ref="F5:F7"/>
    <mergeCell ref="G5:G7"/>
    <mergeCell ref="AB5:AB7"/>
    <mergeCell ref="F3:G3"/>
    <mergeCell ref="F4:G4"/>
    <mergeCell ref="B5:B7"/>
    <mergeCell ref="AB14:AB15"/>
    <mergeCell ref="A14:B14"/>
    <mergeCell ref="A15:B15"/>
    <mergeCell ref="N5:N7"/>
    <mergeCell ref="O5:O7"/>
    <mergeCell ref="H5:H7"/>
    <mergeCell ref="I5:I7"/>
    <mergeCell ref="J5:J7"/>
    <mergeCell ref="K5:K7"/>
    <mergeCell ref="L5:L7"/>
    <mergeCell ref="M5:M7"/>
    <mergeCell ref="P5:P7"/>
    <mergeCell ref="Q5:Q7"/>
    <mergeCell ref="R5:R7"/>
    <mergeCell ref="S5:S7"/>
    <mergeCell ref="T5:T7"/>
    <mergeCell ref="Z5:Z7"/>
    <mergeCell ref="AA5:AA7"/>
    <mergeCell ref="U5:U7"/>
    <mergeCell ref="V5:V7"/>
    <mergeCell ref="W5:W7"/>
    <mergeCell ref="X5:X7"/>
    <mergeCell ref="Y5:Y7"/>
  </mergeCells>
  <phoneticPr fontId="56" type="noConversion"/>
  <pageMargins left="0.39370078740157483" right="0.39370078740157483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Engenharia</cp:lastModifiedBy>
  <cp:lastPrinted>2023-05-30T11:42:49Z</cp:lastPrinted>
  <dcterms:created xsi:type="dcterms:W3CDTF">2014-03-11T19:32:04Z</dcterms:created>
  <dcterms:modified xsi:type="dcterms:W3CDTF">2023-05-30T11:43:17Z</dcterms:modified>
</cp:coreProperties>
</file>