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Plan1" sheetId="3" r:id="rId1"/>
  </sheets>
  <definedNames>
    <definedName name="__Anonymous_Sheet_DB__0">#REF!</definedName>
    <definedName name="__xlnm.Print_Area_2">#REF!</definedName>
    <definedName name="__xlnm.Print_Area_3">#REF!</definedName>
    <definedName name="__xlnm.Print_Titles_2">#REF!</definedName>
    <definedName name="__xlnm.Print_Titles_3">#REF!</definedName>
    <definedName name="_tt1">"$#REF!.$A$1:$B$3278"</definedName>
    <definedName name="AUDITORIO">#REF!</definedName>
    <definedName name="cfs">#REF!</definedName>
    <definedName name="crono">#REF!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k">"$#REF!.$A$1:$B$2408"</definedName>
    <definedName name="Plan1">"$#REF!.$A$1:$B$2408"</definedName>
    <definedName name="rere">#REF!</definedName>
    <definedName name="rt">#REF!</definedName>
    <definedName name="teste">"$#REF!.$A$1:$B$3278"</definedName>
    <definedName name="_xlnm.Print_Titles" localSheetId="0">Plan1!$A:$B</definedName>
    <definedName name="Z_E9EF4FFF_2A51_4B23_8A33_7F2B85269ACF_.wvu.PrintArea_7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24519"/>
</workbook>
</file>

<file path=xl/calcChain.xml><?xml version="1.0" encoding="utf-8"?>
<calcChain xmlns="http://schemas.openxmlformats.org/spreadsheetml/2006/main">
  <c r="N21" i="3"/>
  <c r="C12" s="1"/>
  <c r="L8"/>
  <c r="L9"/>
  <c r="L10"/>
  <c r="L11"/>
  <c r="L12"/>
  <c r="L13"/>
  <c r="L14"/>
  <c r="L15"/>
  <c r="L16"/>
  <c r="L17"/>
  <c r="L18"/>
  <c r="L19"/>
  <c r="L20"/>
  <c r="J8"/>
  <c r="J9"/>
  <c r="J10"/>
  <c r="J11"/>
  <c r="J12"/>
  <c r="J13"/>
  <c r="J14"/>
  <c r="J15"/>
  <c r="J16"/>
  <c r="J17"/>
  <c r="J18"/>
  <c r="J19"/>
  <c r="J20"/>
  <c r="H8"/>
  <c r="H9"/>
  <c r="H10"/>
  <c r="H11"/>
  <c r="H12"/>
  <c r="H13"/>
  <c r="H14"/>
  <c r="H15"/>
  <c r="H16"/>
  <c r="H17"/>
  <c r="H18"/>
  <c r="H19"/>
  <c r="H20"/>
  <c r="F8"/>
  <c r="F9"/>
  <c r="F10"/>
  <c r="F11"/>
  <c r="F12"/>
  <c r="F13"/>
  <c r="F14"/>
  <c r="F15"/>
  <c r="F16"/>
  <c r="F17"/>
  <c r="F18"/>
  <c r="F19"/>
  <c r="F20"/>
  <c r="D8"/>
  <c r="D9"/>
  <c r="D10"/>
  <c r="D11"/>
  <c r="D12"/>
  <c r="D13"/>
  <c r="D14"/>
  <c r="D15"/>
  <c r="D16"/>
  <c r="D17"/>
  <c r="D18"/>
  <c r="D19"/>
  <c r="D20"/>
  <c r="L7"/>
  <c r="J7"/>
  <c r="H7"/>
  <c r="F7"/>
  <c r="D7"/>
  <c r="C18" l="1"/>
  <c r="C13"/>
  <c r="C14"/>
  <c r="C15"/>
  <c r="C16"/>
  <c r="C8"/>
  <c r="C17"/>
  <c r="C9"/>
  <c r="C10"/>
  <c r="C11"/>
  <c r="C19"/>
  <c r="C20"/>
  <c r="H21"/>
  <c r="I21" s="1"/>
  <c r="C7"/>
  <c r="L21"/>
  <c r="M21" s="1"/>
  <c r="F21"/>
  <c r="G21" s="1"/>
  <c r="J21"/>
  <c r="K21" s="1"/>
  <c r="D21"/>
  <c r="D22" s="1"/>
  <c r="F22" l="1"/>
  <c r="H22" s="1"/>
  <c r="J22" s="1"/>
  <c r="L22" s="1"/>
  <c r="C21"/>
  <c r="E21"/>
  <c r="E22" s="1"/>
  <c r="G22" s="1"/>
  <c r="I22" s="1"/>
  <c r="K22" s="1"/>
  <c r="M22" s="1"/>
</calcChain>
</file>

<file path=xl/sharedStrings.xml><?xml version="1.0" encoding="utf-8"?>
<sst xmlns="http://schemas.openxmlformats.org/spreadsheetml/2006/main" count="46" uniqueCount="42">
  <si>
    <t>SERVIÇOS</t>
  </si>
  <si>
    <t>% NO PERIODO</t>
  </si>
  <si>
    <t>ITEM</t>
  </si>
  <si>
    <t>ÍNDICE</t>
  </si>
  <si>
    <t>1.1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</si>
  <si>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</si>
  <si>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</si>
  <si>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</si>
  <si>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</si>
  <si>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</si>
  <si>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</si>
  <si>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</si>
  <si>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</si>
  <si>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</si>
  <si>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</si>
  <si>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</si>
  <si>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</si>
  <si>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TOTAL ACUMULADO</t>
  </si>
  <si>
    <t>TOTAL DO PERÍODO</t>
  </si>
  <si>
    <t>CRONOGRAMA FÍSICO-FINANCEIRO</t>
  </si>
  <si>
    <r>
      <t xml:space="preserve">MUNICÍPIO: </t>
    </r>
    <r>
      <rPr>
        <sz val="12"/>
        <rFont val="Arial"/>
        <family val="2"/>
      </rPr>
      <t>PATO BRANCO</t>
    </r>
  </si>
  <si>
    <t>TOTAL C/BDI</t>
  </si>
  <si>
    <t>PILARES</t>
  </si>
  <si>
    <t>ALVENARIA</t>
  </si>
  <si>
    <t>IMPERMEABILIZAÇÃO</t>
  </si>
  <si>
    <t>DRENAGEM</t>
  </si>
  <si>
    <t>PISOS</t>
  </si>
  <si>
    <t>Responsável Técnico:</t>
  </si>
  <si>
    <t>1.2</t>
  </si>
  <si>
    <t>SERVIÇOS PRELIMINARES</t>
  </si>
  <si>
    <t>VIGA CINTA</t>
  </si>
  <si>
    <t>SERVIÇOS FINAIS</t>
  </si>
  <si>
    <t>ANDERSON ROSSATTO</t>
  </si>
  <si>
    <t>Engenheiro Civil CREA-PR 124.502/D</t>
  </si>
  <si>
    <t>FUNDAÇÕES E VIGA BALDRAME</t>
  </si>
  <si>
    <t>ILUMINAÇÃO</t>
  </si>
  <si>
    <t>REVESTIMENTOS</t>
  </si>
  <si>
    <t>ALAMBRADOS</t>
  </si>
  <si>
    <t>PAVIMENTAÇÃO INTERNA</t>
  </si>
  <si>
    <t>PAVIMENTAÇÃO EXTERNA</t>
  </si>
  <si>
    <r>
      <t xml:space="preserve">LOCAL: </t>
    </r>
    <r>
      <rPr>
        <sz val="12"/>
        <rFont val="Arial"/>
        <family val="2"/>
      </rPr>
      <t>PRAÇA NOVO HORIZONTE</t>
    </r>
  </si>
  <si>
    <t>PATO BRANCO, FEVEREIRO DE 2020.</t>
  </si>
</sst>
</file>

<file path=xl/styles.xml><?xml version="1.0" encoding="utf-8"?>
<styleSheet xmlns="http://schemas.openxmlformats.org/spreadsheetml/2006/main">
  <numFmts count="2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00"/>
    <numFmt numFmtId="167" formatCode="##&quot;.&quot;###&quot;.&quot;###&quot;-&quot;#"/>
    <numFmt numFmtId="168" formatCode="#,##0.00_);[Red]\-#,##0.00;"/>
    <numFmt numFmtId="169" formatCode="#,##0.00_);[Red]\-#,##0.0;"/>
    <numFmt numFmtId="170" formatCode="_(* #,##0.00_);_(* \(#,##0.00\);_(* &quot;-&quot;??_);_(@_)"/>
    <numFmt numFmtId="171" formatCode="#."/>
    <numFmt numFmtId="172" formatCode="&quot;N$&quot;#,##0_);\(&quot;N$&quot;#,##0\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([$€-2]* #,##0.00_);_([$€-2]* \(#,##0.00\);_([$€-2]* &quot;-&quot;??_)"/>
    <numFmt numFmtId="176" formatCode="_(* #,##0.00_);_(* \(#,##0.00\);_(* \-??_);_(@_)"/>
    <numFmt numFmtId="177" formatCode="_-&quot;R$ &quot;* #,##0.00_-;&quot;-R$ &quot;* #,##0.00_-;_-&quot;R$ &quot;* \-??_-;_-@_-"/>
    <numFmt numFmtId="178" formatCode="_ &quot;S/&quot;* #,##0_ ;_ &quot;S/&quot;* \-#,##0_ ;_ &quot;S/&quot;* &quot;-&quot;_ ;_ @_ "/>
    <numFmt numFmtId="179" formatCode="_ &quot;S/&quot;* #,##0.00_ ;_ &quot;S/&quot;* \-#,##0.00_ ;_ &quot;S/&quot;* &quot;-&quot;??_ ;_ @_ "/>
    <numFmt numFmtId="180" formatCode="0.0000000"/>
    <numFmt numFmtId="181" formatCode="_-* #,##0.00_-;\-* #,##0.00_-;_-* \-??_-;_-@_-"/>
    <numFmt numFmtId="182" formatCode="#,##0.00\ ;&quot; (&quot;#,##0.00\);&quot; -&quot;#\ ;@\ "/>
    <numFmt numFmtId="183" formatCode="#"/>
  </numFmts>
  <fonts count="5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Geneva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10"/>
      <name val="Arial"/>
      <family val="2"/>
      <charset val="204"/>
    </font>
    <font>
      <u/>
      <sz val="10"/>
      <color indexed="20"/>
      <name val="Arial"/>
      <family val="2"/>
    </font>
    <font>
      <b/>
      <sz val="12"/>
      <name val="Helv"/>
    </font>
    <font>
      <b/>
      <sz val="1"/>
      <color indexed="16"/>
      <name val="Courier"/>
      <family val="3"/>
    </font>
    <font>
      <sz val="11"/>
      <color indexed="20"/>
      <name val="Calibri"/>
      <family val="2"/>
    </font>
    <font>
      <b/>
      <sz val="11"/>
      <name val="Helv"/>
    </font>
    <font>
      <sz val="12"/>
      <color indexed="8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Helv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6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38">
    <xf numFmtId="0" fontId="0" fillId="0" borderId="0"/>
    <xf numFmtId="0" fontId="1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8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5" borderId="0" applyNumberFormat="0" applyBorder="0" applyAlignment="0" applyProtection="0"/>
    <xf numFmtId="0" fontId="10" fillId="32" borderId="0" applyNumberFormat="0" applyBorder="0" applyAlignment="0" applyProtection="0"/>
    <xf numFmtId="0" fontId="10" fillId="8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35" borderId="19"/>
    <xf numFmtId="0" fontId="15" fillId="35" borderId="19" applyNumberFormat="0" applyAlignment="0" applyProtection="0"/>
    <xf numFmtId="0" fontId="16" fillId="36" borderId="19" applyNumberFormat="0" applyAlignment="0" applyProtection="0"/>
    <xf numFmtId="0" fontId="15" fillId="37" borderId="19" applyNumberFormat="0" applyAlignment="0" applyProtection="0"/>
    <xf numFmtId="0" fontId="17" fillId="0" borderId="0"/>
    <xf numFmtId="0" fontId="18" fillId="38" borderId="20" applyNumberFormat="0" applyAlignment="0" applyProtection="0"/>
    <xf numFmtId="0" fontId="18" fillId="39" borderId="20" applyNumberFormat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19" fillId="0" borderId="21" applyNumberFormat="0" applyFill="0" applyAlignment="0" applyProtection="0"/>
    <xf numFmtId="171" fontId="21" fillId="0" borderId="0">
      <protection locked="0"/>
    </xf>
    <xf numFmtId="38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171" fontId="21" fillId="0" borderId="0">
      <protection locked="0"/>
    </xf>
    <xf numFmtId="0" fontId="24" fillId="0" borderId="0"/>
    <xf numFmtId="0" fontId="25" fillId="0" borderId="0"/>
    <xf numFmtId="0" fontId="24" fillId="0" borderId="0"/>
    <xf numFmtId="0" fontId="25" fillId="0" borderId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1" fillId="6" borderId="0" applyNumberFormat="0" applyBorder="0" applyAlignment="0" applyProtection="0"/>
    <xf numFmtId="171" fontId="21" fillId="0" borderId="0">
      <protection locked="0"/>
    </xf>
    <xf numFmtId="172" fontId="8" fillId="0" borderId="0">
      <alignment horizontal="center"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1" fontId="21" fillId="0" borderId="0">
      <protection locked="0"/>
    </xf>
    <xf numFmtId="171" fontId="21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31" borderId="0" applyNumberFormat="0" applyBorder="0" applyAlignment="0" applyProtection="0"/>
    <xf numFmtId="0" fontId="10" fillId="45" borderId="0" applyNumberFormat="0" applyBorder="0" applyAlignment="0" applyProtection="0"/>
    <xf numFmtId="0" fontId="10" fillId="20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33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28" fillId="49" borderId="19"/>
    <xf numFmtId="0" fontId="28" fillId="18" borderId="19" applyNumberFormat="0" applyAlignment="0" applyProtection="0"/>
    <xf numFmtId="0" fontId="28" fillId="23" borderId="19" applyNumberFormat="0" applyAlignment="0" applyProtection="0"/>
    <xf numFmtId="0" fontId="28" fillId="9" borderId="19" applyNumberFormat="0" applyAlignment="0" applyProtection="0"/>
    <xf numFmtId="0" fontId="4" fillId="1" borderId="23" applyFont="0" applyFill="0" applyBorder="0" applyAlignment="0">
      <alignment horizontal="center" vertical="center"/>
    </xf>
    <xf numFmtId="0" fontId="29" fillId="0" borderId="0"/>
    <xf numFmtId="175" fontId="8" fillId="0" borderId="0" applyFont="0" applyFill="0" applyBorder="0" applyAlignment="0" applyProtection="0"/>
    <xf numFmtId="176" fontId="1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171" fontId="21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38" fontId="3" fillId="2" borderId="0" applyNumberFormat="0" applyBorder="0" applyAlignment="0" applyProtection="0"/>
    <xf numFmtId="0" fontId="31" fillId="0" borderId="0">
      <alignment horizontal="left"/>
    </xf>
    <xf numFmtId="171" fontId="32" fillId="0" borderId="0">
      <protection locked="0"/>
    </xf>
    <xf numFmtId="171" fontId="32" fillId="0" borderId="0">
      <protection locked="0"/>
    </xf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10" fontId="3" fillId="2" borderId="12" applyNumberFormat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4" fillId="0" borderId="1"/>
    <xf numFmtId="177" fontId="8" fillId="0" borderId="0"/>
    <xf numFmtId="177" fontId="8" fillId="0" borderId="0"/>
    <xf numFmtId="40" fontId="1" fillId="0" borderId="0"/>
    <xf numFmtId="44" fontId="8" fillId="0" borderId="0" applyFill="0" applyBorder="0" applyAlignment="0" applyProtection="0"/>
    <xf numFmtId="177" fontId="1" fillId="0" borderId="0"/>
    <xf numFmtId="177" fontId="8" fillId="0" borderId="0"/>
    <xf numFmtId="177" fontId="1" fillId="0" borderId="0"/>
    <xf numFmtId="44" fontId="35" fillId="0" borderId="0" applyFont="0" applyFill="0" applyBorder="0" applyAlignment="0" applyProtection="0"/>
    <xf numFmtId="177" fontId="1" fillId="0" borderId="0"/>
    <xf numFmtId="177" fontId="1" fillId="0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6" fillId="0" borderId="0">
      <protection locked="0"/>
    </xf>
    <xf numFmtId="0" fontId="36" fillId="23" borderId="0" applyNumberFormat="0" applyBorder="0" applyAlignment="0" applyProtection="0"/>
    <xf numFmtId="0" fontId="37" fillId="50" borderId="0" applyNumberFormat="0" applyBorder="0" applyAlignment="0" applyProtection="0"/>
    <xf numFmtId="0" fontId="37" fillId="23" borderId="0" applyNumberFormat="0" applyBorder="0" applyAlignment="0" applyProtection="0"/>
    <xf numFmtId="37" fontId="38" fillId="0" borderId="0"/>
    <xf numFmtId="180" fontId="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9" fillId="0" borderId="0"/>
    <xf numFmtId="0" fontId="1" fillId="0" borderId="0"/>
    <xf numFmtId="0" fontId="8" fillId="0" borderId="0" applyNumberFormat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40" fillId="0" borderId="0"/>
    <xf numFmtId="0" fontId="1" fillId="51" borderId="24"/>
    <xf numFmtId="0" fontId="1" fillId="52" borderId="24" applyNumberFormat="0" applyAlignment="0" applyProtection="0"/>
    <xf numFmtId="0" fontId="8" fillId="14" borderId="24" applyNumberFormat="0" applyFont="0" applyAlignment="0" applyProtection="0"/>
    <xf numFmtId="0" fontId="1" fillId="14" borderId="24" applyNumberFormat="0" applyFont="0" applyAlignment="0" applyProtection="0"/>
    <xf numFmtId="171" fontId="21" fillId="0" borderId="0">
      <protection locked="0"/>
    </xf>
    <xf numFmtId="10" fontId="8" fillId="0" borderId="0" applyFont="0" applyFill="0" applyBorder="0" applyAlignment="0" applyProtection="0"/>
    <xf numFmtId="9" fontId="1" fillId="0" borderId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/>
    <xf numFmtId="0" fontId="1" fillId="0" borderId="0"/>
    <xf numFmtId="0" fontId="41" fillId="0" borderId="25" applyNumberFormat="0" applyFont="0" applyBorder="0" applyAlignment="0"/>
    <xf numFmtId="9" fontId="8" fillId="0" borderId="0"/>
    <xf numFmtId="9" fontId="1" fillId="0" borderId="0"/>
    <xf numFmtId="9" fontId="1" fillId="0" borderId="0"/>
    <xf numFmtId="9" fontId="1" fillId="0" borderId="0"/>
    <xf numFmtId="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1" fillId="0" borderId="0"/>
    <xf numFmtId="9" fontId="1" fillId="0" borderId="0"/>
    <xf numFmtId="9" fontId="8" fillId="0" borderId="0" applyFill="0" applyBorder="0" applyAlignment="0" applyProtection="0"/>
    <xf numFmtId="0" fontId="26" fillId="0" borderId="0">
      <protection locked="0"/>
    </xf>
    <xf numFmtId="38" fontId="42" fillId="0" borderId="0"/>
    <xf numFmtId="0" fontId="43" fillId="35" borderId="26"/>
    <xf numFmtId="0" fontId="43" fillId="35" borderId="26" applyNumberFormat="0" applyAlignment="0" applyProtection="0"/>
    <xf numFmtId="0" fontId="43" fillId="36" borderId="26" applyNumberFormat="0" applyAlignment="0" applyProtection="0"/>
    <xf numFmtId="0" fontId="43" fillId="37" borderId="26" applyNumberFormat="0" applyAlignment="0" applyProtection="0"/>
    <xf numFmtId="171" fontId="44" fillId="0" borderId="0">
      <protection locked="0"/>
    </xf>
    <xf numFmtId="181" fontId="8" fillId="0" borderId="0"/>
    <xf numFmtId="170" fontId="8" fillId="0" borderId="0" applyFont="0" applyFill="0" applyBorder="0" applyAlignment="0" applyProtection="0"/>
    <xf numFmtId="176" fontId="1" fillId="0" borderId="0"/>
    <xf numFmtId="176" fontId="1" fillId="0" borderId="0"/>
    <xf numFmtId="176" fontId="1" fillId="0" borderId="0"/>
    <xf numFmtId="181" fontId="8" fillId="0" borderId="0"/>
    <xf numFmtId="43" fontId="8" fillId="0" borderId="0" applyFill="0" applyBorder="0" applyAlignment="0" applyProtection="0"/>
    <xf numFmtId="182" fontId="8" fillId="0" borderId="0" applyFill="0" applyBorder="0" applyAlignment="0" applyProtection="0"/>
    <xf numFmtId="43" fontId="8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2" fontId="8" fillId="0" borderId="0" applyFill="0" applyBorder="0" applyAlignment="0" applyProtection="0"/>
    <xf numFmtId="183" fontId="8" fillId="0" borderId="0"/>
    <xf numFmtId="183" fontId="8" fillId="0" borderId="0"/>
    <xf numFmtId="176" fontId="1" fillId="0" borderId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8" fillId="0" borderId="0" applyFill="0" applyBorder="0" applyAlignment="0" applyProtection="0"/>
    <xf numFmtId="183" fontId="8" fillId="0" borderId="0"/>
    <xf numFmtId="183" fontId="8" fillId="0" borderId="0"/>
    <xf numFmtId="176" fontId="1" fillId="0" borderId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8" fillId="0" borderId="0" applyFill="0" applyBorder="0" applyAlignment="0" applyProtection="0"/>
    <xf numFmtId="176" fontId="1" fillId="0" borderId="0"/>
    <xf numFmtId="176" fontId="1" fillId="0" borderId="0"/>
    <xf numFmtId="0" fontId="34" fillId="0" borderId="0"/>
    <xf numFmtId="0" fontId="20" fillId="0" borderId="0"/>
    <xf numFmtId="0" fontId="45" fillId="0" borderId="0"/>
    <xf numFmtId="0" fontId="46" fillId="0" borderId="27" applyNumberFormat="0" applyFill="0" applyAlignment="0" applyProtection="0"/>
    <xf numFmtId="0" fontId="12" fillId="0" borderId="16" applyNumberFormat="0" applyFill="0" applyAlignment="0" applyProtection="0"/>
    <xf numFmtId="0" fontId="47" fillId="0" borderId="28" applyNumberFormat="0" applyFill="0" applyAlignment="0" applyProtection="0"/>
    <xf numFmtId="0" fontId="13" fillId="0" borderId="17" applyNumberFormat="0" applyFill="0" applyAlignment="0" applyProtection="0"/>
    <xf numFmtId="0" fontId="48" fillId="0" borderId="29" applyNumberFormat="0" applyFill="0" applyAlignment="0" applyProtection="0"/>
    <xf numFmtId="0" fontId="14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30"/>
    <xf numFmtId="0" fontId="51" fillId="0" borderId="30" applyNumberFormat="0" applyFill="0" applyAlignment="0" applyProtection="0"/>
    <xf numFmtId="0" fontId="51" fillId="0" borderId="31" applyNumberFormat="0" applyFill="0" applyAlignment="0" applyProtection="0"/>
    <xf numFmtId="0" fontId="51" fillId="0" borderId="30" applyNumberFormat="0" applyFill="0" applyAlignment="0" applyProtection="0"/>
    <xf numFmtId="0" fontId="18" fillId="38" borderId="20" applyNumberFormat="0" applyAlignment="0" applyProtection="0"/>
    <xf numFmtId="181" fontId="1" fillId="0" borderId="0"/>
    <xf numFmtId="176" fontId="1" fillId="0" borderId="0"/>
    <xf numFmtId="170" fontId="8" fillId="0" borderId="0" applyFont="0" applyFill="0" applyBorder="0" applyAlignment="0" applyProtection="0"/>
    <xf numFmtId="182" fontId="8" fillId="0" borderId="0" applyFill="0" applyBorder="0" applyAlignment="0" applyProtection="0"/>
    <xf numFmtId="181" fontId="1" fillId="0" borderId="0"/>
    <xf numFmtId="43" fontId="35" fillId="0" borderId="0" applyFont="0" applyFill="0" applyBorder="0" applyAlignment="0" applyProtection="0"/>
    <xf numFmtId="181" fontId="8" fillId="0" borderId="0"/>
    <xf numFmtId="181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2" fontId="8" fillId="0" borderId="0"/>
    <xf numFmtId="181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2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1" applyFont="1" applyFill="1" applyBorder="1" applyAlignment="1" applyProtection="1">
      <alignment horizontal="right" vertical="center"/>
    </xf>
    <xf numFmtId="166" fontId="5" fillId="2" borderId="2" xfId="1" quotePrefix="1" applyNumberFormat="1" applyFont="1" applyFill="1" applyBorder="1" applyAlignment="1" applyProtection="1">
      <alignment horizontal="center" vertical="top"/>
    </xf>
    <xf numFmtId="10" fontId="6" fillId="2" borderId="7" xfId="1" applyNumberFormat="1" applyFont="1" applyFill="1" applyBorder="1" applyAlignment="1" applyProtection="1">
      <alignment horizontal="right"/>
    </xf>
    <xf numFmtId="166" fontId="2" fillId="2" borderId="4" xfId="1" applyNumberFormat="1" applyFont="1" applyFill="1" applyBorder="1" applyAlignment="1" applyProtection="1">
      <alignment horizontal="center" vertical="center"/>
    </xf>
    <xf numFmtId="15" fontId="2" fillId="2" borderId="8" xfId="1" applyNumberFormat="1" applyFont="1" applyFill="1" applyBorder="1" applyAlignment="1" applyProtection="1">
      <alignment horizontal="center" vertical="center"/>
    </xf>
    <xf numFmtId="166" fontId="2" fillId="2" borderId="9" xfId="1" applyNumberFormat="1" applyFont="1" applyFill="1" applyBorder="1" applyAlignment="1" applyProtection="1">
      <alignment horizontal="center" vertical="center"/>
    </xf>
    <xf numFmtId="15" fontId="2" fillId="2" borderId="10" xfId="1" applyNumberFormat="1" applyFont="1" applyFill="1" applyBorder="1" applyAlignment="1" applyProtection="1">
      <alignment horizontal="center" vertical="center"/>
    </xf>
    <xf numFmtId="168" fontId="8" fillId="2" borderId="12" xfId="1" applyNumberFormat="1" applyFont="1" applyFill="1" applyBorder="1" applyAlignment="1" applyProtection="1">
      <alignment horizontal="right" vertical="center" wrapText="1"/>
    </xf>
    <xf numFmtId="10" fontId="8" fillId="3" borderId="12" xfId="1" applyNumberFormat="1" applyFont="1" applyFill="1" applyBorder="1" applyAlignment="1" applyProtection="1">
      <alignment horizontal="right" vertical="center" wrapText="1"/>
      <protection locked="0"/>
    </xf>
    <xf numFmtId="169" fontId="8" fillId="3" borderId="14" xfId="2" quotePrefix="1" applyNumberFormat="1" applyFont="1" applyFill="1" applyBorder="1" applyAlignment="1" applyProtection="1">
      <alignment horizontal="right" vertical="center" wrapText="1"/>
      <protection locked="0"/>
    </xf>
    <xf numFmtId="10" fontId="8" fillId="2" borderId="15" xfId="1" quotePrefix="1" applyNumberFormat="1" applyFont="1" applyFill="1" applyBorder="1" applyAlignment="1" applyProtection="1">
      <alignment horizontal="right"/>
    </xf>
    <xf numFmtId="166" fontId="8" fillId="3" borderId="32" xfId="1" applyNumberFormat="1" applyFont="1" applyFill="1" applyBorder="1" applyAlignment="1" applyProtection="1">
      <alignment horizontal="center" vertical="center" wrapText="1"/>
    </xf>
    <xf numFmtId="0" fontId="8" fillId="3" borderId="14" xfId="1" applyFont="1" applyFill="1" applyBorder="1" applyAlignment="1" applyProtection="1">
      <alignment horizontal="left" vertical="center" wrapText="1"/>
      <protection locked="0"/>
    </xf>
    <xf numFmtId="17" fontId="8" fillId="3" borderId="14" xfId="1" applyNumberFormat="1" applyFont="1" applyFill="1" applyBorder="1" applyAlignment="1" applyProtection="1">
      <alignment horizontal="left" vertical="center" wrapText="1"/>
      <protection locked="0"/>
    </xf>
    <xf numFmtId="10" fontId="8" fillId="2" borderId="33" xfId="1" applyNumberFormat="1" applyFont="1" applyFill="1" applyBorder="1" applyAlignment="1" applyProtection="1">
      <alignment horizontal="right" vertical="center" wrapText="1"/>
    </xf>
    <xf numFmtId="10" fontId="8" fillId="2" borderId="15" xfId="1" quotePrefix="1" applyNumberFormat="1" applyFont="1" applyFill="1" applyBorder="1" applyAlignment="1" applyProtection="1">
      <alignment horizontal="right" vertical="center"/>
    </xf>
    <xf numFmtId="44" fontId="8" fillId="2" borderId="15" xfId="337" applyFont="1" applyFill="1" applyBorder="1" applyAlignment="1" applyProtection="1">
      <alignment horizontal="right" vertical="center"/>
    </xf>
    <xf numFmtId="0" fontId="9" fillId="2" borderId="0" xfId="1" applyFont="1" applyFill="1" applyBorder="1" applyAlignment="1" applyProtection="1">
      <alignment horizontal="left" vertical="center"/>
    </xf>
    <xf numFmtId="0" fontId="9" fillId="2" borderId="0" xfId="1" applyFont="1" applyFill="1" applyBorder="1" applyAlignment="1" applyProtection="1">
      <alignment horizontal="right" vertical="center"/>
    </xf>
    <xf numFmtId="166" fontId="1" fillId="2" borderId="4" xfId="1" applyNumberFormat="1" applyFill="1" applyBorder="1" applyAlignment="1" applyProtection="1">
      <alignment vertical="top"/>
    </xf>
    <xf numFmtId="0" fontId="53" fillId="2" borderId="3" xfId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horizontal="right" vertical="center"/>
    </xf>
    <xf numFmtId="166" fontId="1" fillId="2" borderId="9" xfId="1" applyNumberFormat="1" applyFill="1" applyBorder="1" applyAlignment="1" applyProtection="1">
      <alignment horizontal="center" vertical="top"/>
    </xf>
    <xf numFmtId="0" fontId="53" fillId="2" borderId="1" xfId="1" applyFont="1" applyFill="1" applyBorder="1" applyAlignment="1" applyProtection="1">
      <alignment vertical="center"/>
    </xf>
    <xf numFmtId="2" fontId="9" fillId="2" borderId="1" xfId="1" applyNumberFormat="1" applyFont="1" applyFill="1" applyBorder="1" applyAlignment="1" applyProtection="1">
      <alignment horizontal="left" vertical="center"/>
    </xf>
    <xf numFmtId="0" fontId="9" fillId="2" borderId="1" xfId="1" applyFont="1" applyFill="1" applyBorder="1" applyAlignment="1" applyProtection="1">
      <alignment horizontal="right" vertical="center"/>
    </xf>
    <xf numFmtId="0" fontId="3" fillId="2" borderId="1" xfId="1" applyFont="1" applyFill="1" applyBorder="1" applyAlignment="1" applyProtection="1">
      <alignment horizontal="right" vertical="center"/>
    </xf>
    <xf numFmtId="0" fontId="2" fillId="2" borderId="34" xfId="1" applyFont="1" applyFill="1" applyBorder="1" applyAlignment="1" applyProtection="1">
      <alignment horizontal="right" vertical="center"/>
    </xf>
    <xf numFmtId="0" fontId="0" fillId="0" borderId="37" xfId="0" applyBorder="1"/>
    <xf numFmtId="49" fontId="4" fillId="2" borderId="0" xfId="1" applyNumberFormat="1" applyFont="1" applyFill="1" applyBorder="1" applyAlignment="1" applyProtection="1">
      <alignment horizontal="center" vertical="center"/>
    </xf>
    <xf numFmtId="10" fontId="8" fillId="2" borderId="0" xfId="1" quotePrefix="1" applyNumberFormat="1" applyFont="1" applyFill="1" applyBorder="1" applyAlignment="1" applyProtection="1">
      <alignment horizontal="right"/>
    </xf>
    <xf numFmtId="44" fontId="8" fillId="2" borderId="0" xfId="337" applyFont="1" applyFill="1" applyBorder="1" applyAlignment="1" applyProtection="1">
      <alignment horizontal="right" vertical="center"/>
    </xf>
    <xf numFmtId="10" fontId="8" fillId="2" borderId="0" xfId="1" quotePrefix="1" applyNumberFormat="1" applyFont="1" applyFill="1" applyBorder="1" applyAlignment="1" applyProtection="1">
      <alignment horizontal="right" vertical="center"/>
    </xf>
    <xf numFmtId="44" fontId="4" fillId="2" borderId="0" xfId="337" applyFont="1" applyFill="1" applyBorder="1" applyAlignment="1" applyProtection="1">
      <alignment horizontal="center" vertical="center"/>
    </xf>
    <xf numFmtId="44" fontId="4" fillId="2" borderId="40" xfId="337" applyFont="1" applyFill="1" applyBorder="1" applyAlignment="1" applyProtection="1">
      <alignment horizontal="right" vertical="center"/>
    </xf>
    <xf numFmtId="10" fontId="8" fillId="2" borderId="40" xfId="1" applyNumberFormat="1" applyFont="1" applyFill="1" applyBorder="1" applyAlignment="1" applyProtection="1">
      <alignment horizontal="right" vertical="center"/>
    </xf>
    <xf numFmtId="10" fontId="8" fillId="2" borderId="40" xfId="1" applyNumberFormat="1" applyFont="1" applyFill="1" applyBorder="1" applyAlignment="1" applyProtection="1">
      <alignment horizontal="right"/>
    </xf>
    <xf numFmtId="0" fontId="0" fillId="0" borderId="38" xfId="0" applyBorder="1" applyAlignment="1">
      <alignment horizontal="left"/>
    </xf>
    <xf numFmtId="0" fontId="55" fillId="0" borderId="0" xfId="0" applyFont="1" applyAlignment="1">
      <alignment horizontal="left"/>
    </xf>
    <xf numFmtId="0" fontId="0" fillId="0" borderId="0" xfId="0" applyAlignment="1">
      <alignment horizontal="left"/>
    </xf>
    <xf numFmtId="166" fontId="54" fillId="2" borderId="6" xfId="1" applyNumberFormat="1" applyFont="1" applyFill="1" applyBorder="1" applyAlignment="1" applyProtection="1">
      <alignment horizontal="center" vertical="top"/>
    </xf>
    <xf numFmtId="166" fontId="54" fillId="2" borderId="35" xfId="1" applyNumberFormat="1" applyFont="1" applyFill="1" applyBorder="1" applyAlignment="1" applyProtection="1">
      <alignment horizontal="center" vertical="top"/>
    </xf>
    <xf numFmtId="166" fontId="54" fillId="2" borderId="36" xfId="1" applyNumberFormat="1" applyFont="1" applyFill="1" applyBorder="1" applyAlignment="1" applyProtection="1">
      <alignment horizontal="center" vertical="top"/>
    </xf>
    <xf numFmtId="1" fontId="2" fillId="2" borderId="7" xfId="1" applyNumberFormat="1" applyFont="1" applyFill="1" applyBorder="1" applyAlignment="1" applyProtection="1">
      <alignment horizontal="center" vertical="center"/>
      <protection locked="0"/>
    </xf>
    <xf numFmtId="1" fontId="2" fillId="2" borderId="8" xfId="1" applyNumberFormat="1" applyFont="1" applyFill="1" applyBorder="1" applyAlignment="1" applyProtection="1">
      <alignment horizontal="center" vertical="center"/>
      <protection locked="0"/>
    </xf>
    <xf numFmtId="1" fontId="2" fillId="2" borderId="10" xfId="1" applyNumberFormat="1" applyFont="1" applyFill="1" applyBorder="1" applyAlignment="1" applyProtection="1">
      <alignment horizontal="center" vertical="center"/>
      <protection locked="0"/>
    </xf>
    <xf numFmtId="10" fontId="7" fillId="2" borderId="3" xfId="1" applyNumberFormat="1" applyFont="1" applyFill="1" applyBorder="1" applyAlignment="1" applyProtection="1">
      <alignment horizontal="center" vertical="center" wrapText="1"/>
    </xf>
    <xf numFmtId="10" fontId="7" fillId="2" borderId="0" xfId="1" applyNumberFormat="1" applyFont="1" applyFill="1" applyBorder="1" applyAlignment="1" applyProtection="1">
      <alignment horizontal="center" vertical="center" wrapText="1"/>
    </xf>
    <xf numFmtId="10" fontId="7" fillId="2" borderId="1" xfId="1" applyNumberFormat="1" applyFont="1" applyFill="1" applyBorder="1" applyAlignment="1" applyProtection="1">
      <alignment horizontal="center" vertical="center" wrapText="1"/>
    </xf>
    <xf numFmtId="10" fontId="7" fillId="2" borderId="7" xfId="1" applyNumberFormat="1" applyFont="1" applyFill="1" applyBorder="1" applyAlignment="1" applyProtection="1">
      <alignment horizontal="center" vertical="center" wrapText="1"/>
    </xf>
    <xf numFmtId="10" fontId="7" fillId="2" borderId="8" xfId="1" applyNumberFormat="1" applyFont="1" applyFill="1" applyBorder="1" applyAlignment="1" applyProtection="1">
      <alignment horizontal="center" vertical="center" wrapText="1"/>
    </xf>
    <xf numFmtId="10" fontId="7" fillId="2" borderId="10" xfId="1" applyNumberFormat="1" applyFont="1" applyFill="1" applyBorder="1" applyAlignment="1" applyProtection="1">
      <alignment horizontal="center" vertical="center" wrapText="1"/>
    </xf>
    <xf numFmtId="10" fontId="4" fillId="2" borderId="39" xfId="1" applyNumberFormat="1" applyFont="1" applyFill="1" applyBorder="1" applyAlignment="1" applyProtection="1">
      <alignment horizontal="center" vertical="center"/>
    </xf>
    <xf numFmtId="10" fontId="4" fillId="2" borderId="5" xfId="1" applyNumberFormat="1" applyFont="1" applyFill="1" applyBorder="1" applyAlignment="1" applyProtection="1">
      <alignment horizontal="center" vertical="center"/>
    </xf>
    <xf numFmtId="10" fontId="4" fillId="2" borderId="34" xfId="1" applyNumberFormat="1" applyFont="1" applyFill="1" applyBorder="1" applyAlignment="1" applyProtection="1">
      <alignment horizontal="center" vertical="center"/>
    </xf>
    <xf numFmtId="0" fontId="53" fillId="2" borderId="0" xfId="1" applyFont="1" applyFill="1" applyBorder="1" applyAlignment="1" applyProtection="1">
      <alignment horizontal="center" vertical="center"/>
    </xf>
    <xf numFmtId="0" fontId="53" fillId="2" borderId="1" xfId="1" applyFont="1" applyFill="1" applyBorder="1" applyAlignment="1" applyProtection="1">
      <alignment horizontal="center" vertical="center"/>
    </xf>
    <xf numFmtId="15" fontId="2" fillId="2" borderId="7" xfId="1" applyNumberFormat="1" applyFont="1" applyFill="1" applyBorder="1" applyAlignment="1" applyProtection="1">
      <alignment horizontal="center" vertical="center"/>
    </xf>
    <xf numFmtId="15" fontId="2" fillId="2" borderId="8" xfId="1" applyNumberFormat="1" applyFont="1" applyFill="1" applyBorder="1" applyAlignment="1" applyProtection="1">
      <alignment horizontal="center" vertical="center"/>
    </xf>
    <xf numFmtId="15" fontId="2" fillId="2" borderId="10" xfId="1" applyNumberFormat="1" applyFont="1" applyFill="1" applyBorder="1" applyAlignment="1" applyProtection="1">
      <alignment horizontal="center" vertical="center"/>
    </xf>
    <xf numFmtId="44" fontId="4" fillId="2" borderId="7" xfId="337" applyFont="1" applyFill="1" applyBorder="1" applyAlignment="1" applyProtection="1">
      <alignment horizontal="center" vertical="center"/>
    </xf>
    <xf numFmtId="44" fontId="4" fillId="2" borderId="10" xfId="337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/>
    </xf>
    <xf numFmtId="49" fontId="4" fillId="2" borderId="13" xfId="1" applyNumberFormat="1" applyFont="1" applyFill="1" applyBorder="1" applyAlignment="1" applyProtection="1">
      <alignment horizontal="center" vertical="center"/>
    </xf>
    <xf numFmtId="49" fontId="4" fillId="2" borderId="15" xfId="1" applyNumberFormat="1" applyFont="1" applyFill="1" applyBorder="1" applyAlignment="1" applyProtection="1">
      <alignment horizontal="center" vertical="center"/>
    </xf>
  </cellXfs>
  <cellStyles count="338">
    <cellStyle name="_CRONOGRAMA MODELO" xfId="3"/>
    <cellStyle name="_CRONOGRAMA MODELO_SERVIÇOS &amp; COMPOSIÇÕES (COR-SUDE2012) SUELY" xfId="4"/>
    <cellStyle name="_Teixeira Soares - EE Guarauna - REVISÃO - ADITIVO" xfId="5"/>
    <cellStyle name="_Teixeira Soares - EE Guarauna - REVISÃO - ADITIVO_SERVIÇOS &amp; COMPOSIÇÕES (COR-SUDE2012) SUELY" xfId="6"/>
    <cellStyle name="20% - Cor1 2" xfId="7"/>
    <cellStyle name="20% - Cor2 2" xfId="8"/>
    <cellStyle name="20% - Cor3 2" xfId="9"/>
    <cellStyle name="20% - Cor4 2" xfId="10"/>
    <cellStyle name="20% - Cor5 2" xfId="11"/>
    <cellStyle name="20% - Cor6 2" xfId="12"/>
    <cellStyle name="20% - Ênfase1 2" xfId="13"/>
    <cellStyle name="20% - Ênfase1 3" xfId="14"/>
    <cellStyle name="20% - Ênfase2 2" xfId="15"/>
    <cellStyle name="20% - Ênfase2 3" xfId="16"/>
    <cellStyle name="20% - Ênfase3 2" xfId="17"/>
    <cellStyle name="20% - Ênfase3 3" xfId="18"/>
    <cellStyle name="20% - Ênfase4 2" xfId="19"/>
    <cellStyle name="20% - Ênfase4 3" xfId="20"/>
    <cellStyle name="20% - Ênfase5 2" xfId="21"/>
    <cellStyle name="20% - Ênfase5 3" xfId="22"/>
    <cellStyle name="20% - Ênfase6 2" xfId="23"/>
    <cellStyle name="20% - Ênfase6 3" xfId="24"/>
    <cellStyle name="40% - Cor1 2" xfId="25"/>
    <cellStyle name="40% - Cor2 2" xfId="26"/>
    <cellStyle name="40% - Cor3 2" xfId="27"/>
    <cellStyle name="40% - Cor4 2" xfId="28"/>
    <cellStyle name="40% - Cor5 2" xfId="29"/>
    <cellStyle name="40% - Cor6 2" xfId="30"/>
    <cellStyle name="40% - Ênfase1 2" xfId="31"/>
    <cellStyle name="40% - Ênfase1 3" xfId="32"/>
    <cellStyle name="40% - Ênfase2 2" xfId="33"/>
    <cellStyle name="40% - Ênfase2 3" xfId="34"/>
    <cellStyle name="40% - Ênfase3 2" xfId="35"/>
    <cellStyle name="40% - Ênfase3 3" xfId="36"/>
    <cellStyle name="40% - Ênfase4 2" xfId="37"/>
    <cellStyle name="40% - Ênfase4 3" xfId="38"/>
    <cellStyle name="40% - Ênfase5 2" xfId="39"/>
    <cellStyle name="40% - Ênfase5 3" xfId="40"/>
    <cellStyle name="40% - Ênfase6 2" xfId="41"/>
    <cellStyle name="40% - Ênfase6 3" xfId="42"/>
    <cellStyle name="60% - Cor1 2" xfId="43"/>
    <cellStyle name="60% - Cor2 2" xfId="44"/>
    <cellStyle name="60% - Cor3 2" xfId="45"/>
    <cellStyle name="60% - Cor4 2" xfId="46"/>
    <cellStyle name="60% - Cor5 2" xfId="47"/>
    <cellStyle name="60% - Cor6 2" xfId="48"/>
    <cellStyle name="60% - Ênfase1 2" xfId="49"/>
    <cellStyle name="60% - Ênfase1 3" xfId="50"/>
    <cellStyle name="60% - Ênfase2 2" xfId="51"/>
    <cellStyle name="60% - Ênfase2 3" xfId="52"/>
    <cellStyle name="60% - Ênfase3 2" xfId="53"/>
    <cellStyle name="60% - Ênfase3 3" xfId="54"/>
    <cellStyle name="60% - Ênfase4 2" xfId="55"/>
    <cellStyle name="60% - Ênfase4 3" xfId="56"/>
    <cellStyle name="60% - Ênfase5 2" xfId="57"/>
    <cellStyle name="60% - Ênfase5 3" xfId="58"/>
    <cellStyle name="60% - Ênfase6 2" xfId="59"/>
    <cellStyle name="60% - Ênfase6 3" xfId="60"/>
    <cellStyle name="Bom 2" xfId="61"/>
    <cellStyle name="Bom 3" xfId="62"/>
    <cellStyle name="Cabeçalho 1 2" xfId="63"/>
    <cellStyle name="Cabeçalho 2 2" xfId="64"/>
    <cellStyle name="Cabeçalho 3 2" xfId="65"/>
    <cellStyle name="Cabeçalho 4 2" xfId="66"/>
    <cellStyle name="Cálculo 2" xfId="67"/>
    <cellStyle name="Cálculo 2 2" xfId="68"/>
    <cellStyle name="Cálculo 2_MODELO Planilha Orçamentária obra menor _ SEIL-PRED-SUDE _ JUN 2013-2" xfId="69"/>
    <cellStyle name="Cálculo 3" xfId="70"/>
    <cellStyle name="category" xfId="71"/>
    <cellStyle name="Célula de Verificação 2" xfId="72"/>
    <cellStyle name="Célula de Verificação 3" xfId="73"/>
    <cellStyle name="Célula Ligada 2" xfId="74"/>
    <cellStyle name="Célula Vinculada 2" xfId="75"/>
    <cellStyle name="Célula Vinculada 3" xfId="76"/>
    <cellStyle name="Comma" xfId="77"/>
    <cellStyle name="Comma [0]_aola" xfId="78"/>
    <cellStyle name="Comma_5 Series SW" xfId="79"/>
    <cellStyle name="Comma0" xfId="80"/>
    <cellStyle name="Comma0 - Modelo1" xfId="81"/>
    <cellStyle name="Comma0 - Style1" xfId="82"/>
    <cellStyle name="Comma1 - Modelo2" xfId="83"/>
    <cellStyle name="Comma1 - Style2" xfId="84"/>
    <cellStyle name="Cor1 2" xfId="85"/>
    <cellStyle name="Cor2 2" xfId="86"/>
    <cellStyle name="Cor3 2" xfId="87"/>
    <cellStyle name="Cor4 2" xfId="88"/>
    <cellStyle name="Cor5 2" xfId="89"/>
    <cellStyle name="Cor6 2" xfId="90"/>
    <cellStyle name="Correcto 2" xfId="91"/>
    <cellStyle name="Currency" xfId="92"/>
    <cellStyle name="Currency $" xfId="93"/>
    <cellStyle name="Currency [0]_1995" xfId="94"/>
    <cellStyle name="Currency_1995" xfId="95"/>
    <cellStyle name="Currency0" xfId="96"/>
    <cellStyle name="Date" xfId="97"/>
    <cellStyle name="Dia" xfId="98"/>
    <cellStyle name="Encabez1" xfId="99"/>
    <cellStyle name="Encabez2" xfId="100"/>
    <cellStyle name="Ênfase1 2" xfId="101"/>
    <cellStyle name="Ênfase1 3" xfId="102"/>
    <cellStyle name="Ênfase2 2" xfId="103"/>
    <cellStyle name="Ênfase2 3" xfId="104"/>
    <cellStyle name="Ênfase3 2" xfId="105"/>
    <cellStyle name="Ênfase3 3" xfId="106"/>
    <cellStyle name="Ênfase4 2" xfId="107"/>
    <cellStyle name="Ênfase4 3" xfId="108"/>
    <cellStyle name="Ênfase5 2" xfId="109"/>
    <cellStyle name="Ênfase5 3" xfId="110"/>
    <cellStyle name="Ênfase6 2" xfId="111"/>
    <cellStyle name="Ênfase6 3" xfId="112"/>
    <cellStyle name="Entrada 2" xfId="113"/>
    <cellStyle name="Entrada 2 2" xfId="114"/>
    <cellStyle name="Entrada 2_MODELO Planilha Orçamentária obra menor _ SEIL-PRED-SUDE _ JUN 2013-2" xfId="115"/>
    <cellStyle name="Entrada 3" xfId="116"/>
    <cellStyle name="ESPECM" xfId="117"/>
    <cellStyle name="Estilo 1" xfId="118"/>
    <cellStyle name="Euro" xfId="119"/>
    <cellStyle name="Excel Built-in Comma" xfId="120"/>
    <cellStyle name="Excel Built-in Comma 2" xfId="121"/>
    <cellStyle name="Excel Built-in Comma 3" xfId="122"/>
    <cellStyle name="Excel Built-in Comma 4" xfId="123"/>
    <cellStyle name="Excel Built-in Comma 5" xfId="124"/>
    <cellStyle name="Excel Built-in Normal" xfId="125"/>
    <cellStyle name="Excel Built-in Normal 2" xfId="126"/>
    <cellStyle name="Excel Built-in Normal 3" xfId="127"/>
    <cellStyle name="Excel Built-in Normal 4" xfId="128"/>
    <cellStyle name="Excel Built-in Normal 5" xfId="129"/>
    <cellStyle name="F2" xfId="130"/>
    <cellStyle name="F3" xfId="131"/>
    <cellStyle name="F4" xfId="132"/>
    <cellStyle name="F5" xfId="133"/>
    <cellStyle name="F6" xfId="134"/>
    <cellStyle name="F7" xfId="135"/>
    <cellStyle name="F8" xfId="136"/>
    <cellStyle name="Fijo" xfId="137"/>
    <cellStyle name="Financiero" xfId="138"/>
    <cellStyle name="Fixed" xfId="139"/>
    <cellStyle name="Followed Hyperlink" xfId="140"/>
    <cellStyle name="Grey" xfId="141"/>
    <cellStyle name="HEADER" xfId="142"/>
    <cellStyle name="Heading 1" xfId="143"/>
    <cellStyle name="Heading 2" xfId="144"/>
    <cellStyle name="Incorrecto 2" xfId="145"/>
    <cellStyle name="Incorreto 2" xfId="146"/>
    <cellStyle name="Incorreto 3" xfId="147"/>
    <cellStyle name="Input [yellow]" xfId="148"/>
    <cellStyle name="Millares [0]_10 AVERIAS MASIVAS + ANT" xfId="149"/>
    <cellStyle name="Millares_10 AVERIAS MASIVAS + ANT" xfId="150"/>
    <cellStyle name="Model" xfId="151"/>
    <cellStyle name="Moeda" xfId="337" builtinId="4"/>
    <cellStyle name="Moeda 2" xfId="152"/>
    <cellStyle name="Moeda 2 2" xfId="153"/>
    <cellStyle name="Moeda 2 3" xfId="154"/>
    <cellStyle name="Moeda 2_MODELO Planilha Orçamentária obra menor _ SEIL-PRED-SUDE _ JUN 2013-2" xfId="155"/>
    <cellStyle name="Moeda 3" xfId="156"/>
    <cellStyle name="Moeda 3 2" xfId="157"/>
    <cellStyle name="Moeda 3 3" xfId="158"/>
    <cellStyle name="Moeda 3_MODELO Planilha Orçamentária obra menor _ SEIL-PRED-SUDE _ JUN 2013-2" xfId="159"/>
    <cellStyle name="Moeda 4" xfId="160"/>
    <cellStyle name="Moeda 4 2" xfId="161"/>
    <cellStyle name="Moeda 4 2 2" xfId="162"/>
    <cellStyle name="Moeda 4 2_MODELO Planilha Orçamentária obra menor _ SEIL-PRED-SUDE _ JUN 2013-2" xfId="163"/>
    <cellStyle name="Moeda 4 3" xfId="164"/>
    <cellStyle name="Moeda 4_MODELO Planilha Orçamentária obra menor _ SEIL-PRED-SUDE _ JUN 2013-2" xfId="165"/>
    <cellStyle name="Moeda 5" xfId="166"/>
    <cellStyle name="Moeda 5 2" xfId="167"/>
    <cellStyle name="Moeda 5 3" xfId="168"/>
    <cellStyle name="Moeda 5_MODELO Planilha Orçamentária obra menor _ SEIL-PRED-SUDE _ JUN 2013-2" xfId="169"/>
    <cellStyle name="Moeda 6" xfId="170"/>
    <cellStyle name="Moeda 6 2" xfId="171"/>
    <cellStyle name="Moeda 6_MODELO Planilha Orçamentária obra menor _ SEIL-PRED-SUDE _ JUN 2013-2" xfId="172"/>
    <cellStyle name="Moeda 7" xfId="173"/>
    <cellStyle name="Moeda 8" xfId="174"/>
    <cellStyle name="Moneda [0]_10 AVERIAS MASIVAS + ANT" xfId="175"/>
    <cellStyle name="Moneda_10 AVERIAS MASIVAS + ANT" xfId="176"/>
    <cellStyle name="Monetario" xfId="177"/>
    <cellStyle name="Neutra 2" xfId="178"/>
    <cellStyle name="Neutra 3" xfId="179"/>
    <cellStyle name="Neutro 2" xfId="180"/>
    <cellStyle name="no dec" xfId="181"/>
    <cellStyle name="Normal" xfId="0" builtinId="0"/>
    <cellStyle name="Normal - Style1" xfId="182"/>
    <cellStyle name="Normal 10" xfId="183"/>
    <cellStyle name="Normal 10 2" xfId="184"/>
    <cellStyle name="Normal 10 3" xfId="185"/>
    <cellStyle name="Normal 10_MODELO Planilha Orçamentária obra menor _ SEIL-PRED-SUDE _ JUN 2013-2" xfId="186"/>
    <cellStyle name="Normal 11" xfId="187"/>
    <cellStyle name="Normal 12" xfId="188"/>
    <cellStyle name="Normal 13" xfId="189"/>
    <cellStyle name="Normal 2" xfId="190"/>
    <cellStyle name="Normal 2 2" xfId="191"/>
    <cellStyle name="Normal 2 2 2" xfId="192"/>
    <cellStyle name="Normal 2 2 3" xfId="193"/>
    <cellStyle name="Normal 2 2 4" xfId="194"/>
    <cellStyle name="Normal 2 2 5" xfId="195"/>
    <cellStyle name="Normal 2 2 6" xfId="196"/>
    <cellStyle name="Normal 2 2 7" xfId="197"/>
    <cellStyle name="Normal 2 2_CEEP BANDEIRANTES - REV. SUELY" xfId="198"/>
    <cellStyle name="Normal 2 3" xfId="199"/>
    <cellStyle name="Normal 2 3 2" xfId="200"/>
    <cellStyle name="Normal 2 4" xfId="201"/>
    <cellStyle name="Normal 2 5" xfId="202"/>
    <cellStyle name="Normal 2 6" xfId="203"/>
    <cellStyle name="Normal 2_CE AMBROSIO BINI-RM-P01-R01" xfId="204"/>
    <cellStyle name="Normal 3" xfId="205"/>
    <cellStyle name="Normal 3 2" xfId="206"/>
    <cellStyle name="Normal 3 3" xfId="207"/>
    <cellStyle name="Normal 3 4" xfId="208"/>
    <cellStyle name="Normal 3 5" xfId="209"/>
    <cellStyle name="Normal 3 6" xfId="210"/>
    <cellStyle name="Normal 3_SERVIÇOS &amp; COMPOSIÇÕES (COR-SUDE2012) SUELY" xfId="211"/>
    <cellStyle name="Normal 32" xfId="212"/>
    <cellStyle name="Normal 4" xfId="213"/>
    <cellStyle name="Normal 4 2" xfId="214"/>
    <cellStyle name="Normal 4 3" xfId="215"/>
    <cellStyle name="Normal 4 3 2" xfId="216"/>
    <cellStyle name="Normal 4 3_MODELO Planilha Orçamentária obra menor _ SEIL-PRED-SUDE _ JUN 2013-2" xfId="217"/>
    <cellStyle name="Normal 4 4" xfId="218"/>
    <cellStyle name="Normal 4 5" xfId="219"/>
    <cellStyle name="Normal 4 6" xfId="220"/>
    <cellStyle name="Normal 4 7" xfId="221"/>
    <cellStyle name="Normal 4_CEEP BANDEIRANTES - REV. SUELY" xfId="222"/>
    <cellStyle name="Normal 40" xfId="223"/>
    <cellStyle name="Normal 44" xfId="224"/>
    <cellStyle name="Normal 5" xfId="225"/>
    <cellStyle name="Normal 6" xfId="226"/>
    <cellStyle name="Normal 6 2" xfId="227"/>
    <cellStyle name="Normal 6_Cópia de CEEP INDÍGENA DO PARANÁ  - LICITAÇÃO" xfId="228"/>
    <cellStyle name="Normal 7" xfId="229"/>
    <cellStyle name="Normal 8" xfId="230"/>
    <cellStyle name="Normal 8 2" xfId="231"/>
    <cellStyle name="Normal 9" xfId="232"/>
    <cellStyle name="Normal 9 2" xfId="233"/>
    <cellStyle name="Normal 9_MODELO Planilha Orçamentária obra menor _ SEIL-PRED-SUDE _ JUN 2013-2" xfId="234"/>
    <cellStyle name="Normal_SEJU" xfId="1"/>
    <cellStyle name="Nota 2" xfId="235"/>
    <cellStyle name="Nota 2 2" xfId="236"/>
    <cellStyle name="Nota 2_MODELO Planilha Orçamentária obra menor _ SEIL-PRED-SUDE _ JUN 2013-2" xfId="237"/>
    <cellStyle name="Nota 3" xfId="238"/>
    <cellStyle name="Percent" xfId="239"/>
    <cellStyle name="Percent [2]" xfId="240"/>
    <cellStyle name="Percentagem 2" xfId="241"/>
    <cellStyle name="Percentagem 2 2" xfId="242"/>
    <cellStyle name="Percentagem 2 3" xfId="243"/>
    <cellStyle name="Percentagem 2_MODELO Planilha Orçamentária obra menor _ SEIL-PRED-SUDE _ JUN 2013-2" xfId="244"/>
    <cellStyle name="Percentagem 3" xfId="245"/>
    <cellStyle name="Percentagem 3 2" xfId="246"/>
    <cellStyle name="Percentagem 3_MODELO Planilha Orçamentária obra menor _ SEIL-PRED-SUDE _ JUN 2013-2" xfId="247"/>
    <cellStyle name="Percentagem 4" xfId="248"/>
    <cellStyle name="PLANILHA ANALITICA" xfId="249"/>
    <cellStyle name="planilhas" xfId="250"/>
    <cellStyle name="Porcentagem 2" xfId="251"/>
    <cellStyle name="Porcentagem 2 2" xfId="252"/>
    <cellStyle name="Porcentagem 2 3" xfId="253"/>
    <cellStyle name="Porcentagem 2 4" xfId="254"/>
    <cellStyle name="Porcentagem 2 5" xfId="255"/>
    <cellStyle name="Porcentagem 2 6" xfId="256"/>
    <cellStyle name="Porcentagem 2 7" xfId="257"/>
    <cellStyle name="Porcentagem 2 8" xfId="258"/>
    <cellStyle name="Porcentagem 2 9" xfId="259"/>
    <cellStyle name="Porcentagem 2_CEEP BANDEIRANTES - REV. SUELY" xfId="260"/>
    <cellStyle name="Porcentagem 3" xfId="261"/>
    <cellStyle name="Porcentagem 4" xfId="262"/>
    <cellStyle name="Porcentagem 5" xfId="263"/>
    <cellStyle name="Porcentaje" xfId="264"/>
    <cellStyle name="RM" xfId="265"/>
    <cellStyle name="Saída 2" xfId="266"/>
    <cellStyle name="Saída 2 2" xfId="267"/>
    <cellStyle name="Saída 2_MODELO Planilha Orçamentária obra menor _ SEIL-PRED-SUDE _ JUN 2013-2" xfId="268"/>
    <cellStyle name="Saída 3" xfId="269"/>
    <cellStyle name="Separador de m" xfId="270"/>
    <cellStyle name="Separador de milhares 2" xfId="271"/>
    <cellStyle name="Separador de milhares 2 10" xfId="272"/>
    <cellStyle name="Separador de milhares 2 2" xfId="273"/>
    <cellStyle name="Separador de milhares 2 3" xfId="274"/>
    <cellStyle name="Separador de milhares 2 4" xfId="275"/>
    <cellStyle name="Separador de milhares 2 5" xfId="276"/>
    <cellStyle name="Separador de milhares 2 5 2" xfId="277"/>
    <cellStyle name="Separador de milhares 2 5_MODELO Planilha Orçamentária obra menor _ SEIL-PRED-SUDE _ JUN 2013-2" xfId="278"/>
    <cellStyle name="Separador de milhares 2 6" xfId="279"/>
    <cellStyle name="Separador de milhares 2 7" xfId="280"/>
    <cellStyle name="Separador de milhares 2 8" xfId="281"/>
    <cellStyle name="Separador de milhares 2 9" xfId="282"/>
    <cellStyle name="Separador de milhares 2_CEEP BANDEIRANTES - REV. SUELY" xfId="283"/>
    <cellStyle name="Separador de milhares 3" xfId="284"/>
    <cellStyle name="Separador de milhares 3 2" xfId="285"/>
    <cellStyle name="Separador de milhares 3 3" xfId="286"/>
    <cellStyle name="Separador de milhares 3 4" xfId="287"/>
    <cellStyle name="Separador de milhares 3 5" xfId="288"/>
    <cellStyle name="Separador de milhares 3 6" xfId="289"/>
    <cellStyle name="Separador de milhares 3 7" xfId="290"/>
    <cellStyle name="Separador de milhares 3_MODELO Planilha Orçamentária obra menor _ SEIL-PRED-SUDE _ JUN 2013-2" xfId="291"/>
    <cellStyle name="Separador de milhares 4" xfId="292"/>
    <cellStyle name="Separador de milhares 4 2" xfId="293"/>
    <cellStyle name="Separador de milhares 4 3" xfId="294"/>
    <cellStyle name="Separador de milhares 4 4" xfId="295"/>
    <cellStyle name="Separador de milhares 4 5" xfId="296"/>
    <cellStyle name="Separador de milhares 4 6" xfId="297"/>
    <cellStyle name="Separador de milhares 4 7" xfId="298"/>
    <cellStyle name="Separador de milhares 4_MODELO Planilha Orçamentária obra menor _ SEIL-PRED-SUDE _ JUN 2013-2" xfId="299"/>
    <cellStyle name="Separador de milhares 5" xfId="300"/>
    <cellStyle name="Separador de milhares 6" xfId="301"/>
    <cellStyle name="Separador de milhares_SEJU" xfId="2"/>
    <cellStyle name="subhead" xfId="302"/>
    <cellStyle name="Texto de Aviso 2" xfId="303"/>
    <cellStyle name="Texto Explicativo 2" xfId="304"/>
    <cellStyle name="Título 1 2" xfId="305"/>
    <cellStyle name="Título 1 3" xfId="306"/>
    <cellStyle name="Título 2 2" xfId="307"/>
    <cellStyle name="Título 2 3" xfId="308"/>
    <cellStyle name="Título 3 2" xfId="309"/>
    <cellStyle name="Título 3 3" xfId="310"/>
    <cellStyle name="Título 4 2" xfId="311"/>
    <cellStyle name="Título 4 3" xfId="312"/>
    <cellStyle name="Título 5" xfId="313"/>
    <cellStyle name="Título 5 2" xfId="314"/>
    <cellStyle name="Título 5_MODELO Planilha Orçamentária obra menor _ SEIL-PRED-SUDE _ JUN 2013-2" xfId="315"/>
    <cellStyle name="Título 6" xfId="316"/>
    <cellStyle name="Título 7" xfId="317"/>
    <cellStyle name="Total 2" xfId="318"/>
    <cellStyle name="Total 2 2" xfId="319"/>
    <cellStyle name="Total 2_MODELO Planilha Orçamentária obra menor _ SEIL-PRED-SUDE _ JUN 2013-2" xfId="320"/>
    <cellStyle name="Total 3" xfId="321"/>
    <cellStyle name="Verificar Célula 2" xfId="322"/>
    <cellStyle name="Vírgula 2" xfId="323"/>
    <cellStyle name="Vírgula 2 2" xfId="324"/>
    <cellStyle name="Vírgula 2 2 2" xfId="325"/>
    <cellStyle name="Vírgula 2 2_MODELO Planilha Orçamentária obra menor _ SEIL-PRED-SUDE _ JUN 2013-2" xfId="326"/>
    <cellStyle name="Vírgula 2 3" xfId="327"/>
    <cellStyle name="Vírgula 2_MODELO Planilha Orçamentária obra menor _ SEIL-PRED-SUDE _ JUN 2013-2" xfId="328"/>
    <cellStyle name="Vírgula 3" xfId="329"/>
    <cellStyle name="Vírgula 4" xfId="330"/>
    <cellStyle name="Vírgula 4 2" xfId="331"/>
    <cellStyle name="Vírgula 4_MODELO Planilha Orçamentária obra menor _ SEIL-PRED-SUDE _ JUN 2013-2" xfId="332"/>
    <cellStyle name="Vírgula 5" xfId="333"/>
    <cellStyle name="Vírgula 6" xfId="334"/>
    <cellStyle name="Vírgula 6 2" xfId="335"/>
    <cellStyle name="Vírgula 6_MODELO Planilha Orçamentária obra menor _ SEIL-PRED-SUDE _ JUN 2013-2" xfId="3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J37" sqref="J37"/>
    </sheetView>
  </sheetViews>
  <sheetFormatPr defaultRowHeight="15"/>
  <cols>
    <col min="2" max="2" width="47" bestFit="1" customWidth="1"/>
    <col min="4" max="4" width="14.28515625" bestFit="1" customWidth="1"/>
    <col min="6" max="6" width="14.28515625" bestFit="1" customWidth="1"/>
    <col min="8" max="8" width="14.28515625" bestFit="1" customWidth="1"/>
    <col min="10" max="10" width="15.85546875" bestFit="1" customWidth="1"/>
    <col min="12" max="12" width="15.85546875" customWidth="1"/>
    <col min="14" max="14" width="15.85546875" bestFit="1" customWidth="1"/>
  </cols>
  <sheetData>
    <row r="1" spans="1:14" ht="16.5" thickBot="1">
      <c r="A1" s="41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15.75">
      <c r="A2" s="20"/>
      <c r="B2" s="21" t="s">
        <v>40</v>
      </c>
      <c r="C2" s="21"/>
      <c r="D2" s="21"/>
      <c r="E2" s="21"/>
      <c r="F2" s="56"/>
      <c r="G2" s="56"/>
      <c r="H2" s="18"/>
      <c r="I2" s="19"/>
      <c r="J2" s="1"/>
      <c r="K2" s="1"/>
      <c r="L2" s="1"/>
      <c r="M2" s="1"/>
      <c r="N2" s="22"/>
    </row>
    <row r="3" spans="1:14" ht="16.5" thickBot="1">
      <c r="A3" s="23"/>
      <c r="B3" s="24" t="s">
        <v>20</v>
      </c>
      <c r="C3" s="24"/>
      <c r="D3" s="24"/>
      <c r="E3" s="24"/>
      <c r="F3" s="57"/>
      <c r="G3" s="57"/>
      <c r="H3" s="25"/>
      <c r="I3" s="26"/>
      <c r="J3" s="27"/>
      <c r="K3" s="27"/>
      <c r="L3" s="27"/>
      <c r="M3" s="27"/>
      <c r="N3" s="28"/>
    </row>
    <row r="4" spans="1:14" ht="15" customHeight="1">
      <c r="A4" s="2"/>
      <c r="B4" s="58" t="s">
        <v>0</v>
      </c>
      <c r="C4" s="3"/>
      <c r="D4" s="44">
        <v>30</v>
      </c>
      <c r="E4" s="47" t="s">
        <v>1</v>
      </c>
      <c r="F4" s="44">
        <v>60</v>
      </c>
      <c r="G4" s="50" t="s">
        <v>1</v>
      </c>
      <c r="H4" s="44">
        <v>90</v>
      </c>
      <c r="I4" s="47" t="s">
        <v>1</v>
      </c>
      <c r="J4" s="44">
        <v>120</v>
      </c>
      <c r="K4" s="50" t="s">
        <v>1</v>
      </c>
      <c r="L4" s="44">
        <v>150</v>
      </c>
      <c r="M4" s="47" t="s">
        <v>1</v>
      </c>
      <c r="N4" s="53" t="s">
        <v>21</v>
      </c>
    </row>
    <row r="5" spans="1:14">
      <c r="A5" s="4" t="s">
        <v>2</v>
      </c>
      <c r="B5" s="59"/>
      <c r="C5" s="5" t="s">
        <v>3</v>
      </c>
      <c r="D5" s="45"/>
      <c r="E5" s="48"/>
      <c r="F5" s="45"/>
      <c r="G5" s="51"/>
      <c r="H5" s="45"/>
      <c r="I5" s="48"/>
      <c r="J5" s="45"/>
      <c r="K5" s="51"/>
      <c r="L5" s="45"/>
      <c r="M5" s="48"/>
      <c r="N5" s="54"/>
    </row>
    <row r="6" spans="1:14" ht="15.75" thickBot="1">
      <c r="A6" s="6"/>
      <c r="B6" s="60"/>
      <c r="C6" s="7"/>
      <c r="D6" s="46"/>
      <c r="E6" s="49"/>
      <c r="F6" s="46"/>
      <c r="G6" s="52"/>
      <c r="H6" s="46"/>
      <c r="I6" s="49"/>
      <c r="J6" s="46"/>
      <c r="K6" s="52"/>
      <c r="L6" s="46"/>
      <c r="M6" s="49"/>
      <c r="N6" s="55"/>
    </row>
    <row r="7" spans="1:14">
      <c r="A7" s="12" t="s">
        <v>4</v>
      </c>
      <c r="B7" s="13" t="s">
        <v>29</v>
      </c>
      <c r="C7" s="15">
        <f>IF($N$21=0,0,N7/$N$21)</f>
        <v>6.6672989112616474E-2</v>
      </c>
      <c r="D7" s="8">
        <f>E7*N7</f>
        <v>16211.86</v>
      </c>
      <c r="E7" s="9">
        <v>1</v>
      </c>
      <c r="F7" s="8">
        <f>G7*N7</f>
        <v>0</v>
      </c>
      <c r="G7" s="9"/>
      <c r="H7" s="8">
        <f>I7*N7</f>
        <v>0</v>
      </c>
      <c r="I7" s="9"/>
      <c r="J7" s="8">
        <f>K7*N7</f>
        <v>0</v>
      </c>
      <c r="K7" s="9"/>
      <c r="L7" s="8">
        <f>M7*N7</f>
        <v>0</v>
      </c>
      <c r="M7" s="9"/>
      <c r="N7" s="10">
        <v>16211.86</v>
      </c>
    </row>
    <row r="8" spans="1:14">
      <c r="A8" s="12" t="s">
        <v>28</v>
      </c>
      <c r="B8" s="14" t="s">
        <v>34</v>
      </c>
      <c r="C8" s="15">
        <f t="shared" ref="C8:C20" si="0">IF($N$21=0,0,N8/$N$21)</f>
        <v>8.1050823417703727E-2</v>
      </c>
      <c r="D8" s="8">
        <f>E8*N8</f>
        <v>12810.135000000002</v>
      </c>
      <c r="E8" s="9">
        <v>0.65</v>
      </c>
      <c r="F8" s="8">
        <f>G8*N8</f>
        <v>6897.7650000000003</v>
      </c>
      <c r="G8" s="9">
        <v>0.35</v>
      </c>
      <c r="H8" s="8">
        <f>I8*N8</f>
        <v>0</v>
      </c>
      <c r="I8" s="9"/>
      <c r="J8" s="8">
        <f>K8*N8</f>
        <v>0</v>
      </c>
      <c r="K8" s="9"/>
      <c r="L8" s="8">
        <f>M8*N8</f>
        <v>0</v>
      </c>
      <c r="M8" s="9"/>
      <c r="N8" s="10">
        <v>19707.900000000001</v>
      </c>
    </row>
    <row r="9" spans="1:14">
      <c r="A9" s="12" t="s">
        <v>5</v>
      </c>
      <c r="B9" s="14" t="s">
        <v>24</v>
      </c>
      <c r="C9" s="15">
        <f t="shared" si="0"/>
        <v>2.1499469227098254E-3</v>
      </c>
      <c r="D9" s="8">
        <f>E9*N9</f>
        <v>0</v>
      </c>
      <c r="E9" s="9"/>
      <c r="F9" s="8">
        <f>G9*N9</f>
        <v>522.77</v>
      </c>
      <c r="G9" s="9">
        <v>1</v>
      </c>
      <c r="H9" s="8">
        <f>I9*N9</f>
        <v>0</v>
      </c>
      <c r="I9" s="9"/>
      <c r="J9" s="8">
        <f>K9*N9</f>
        <v>0</v>
      </c>
      <c r="K9" s="9"/>
      <c r="L9" s="8">
        <f>M9*N9</f>
        <v>0</v>
      </c>
      <c r="M9" s="9"/>
      <c r="N9" s="10">
        <v>522.77</v>
      </c>
    </row>
    <row r="10" spans="1:14">
      <c r="A10" s="12" t="s">
        <v>6</v>
      </c>
      <c r="B10" s="14" t="s">
        <v>22</v>
      </c>
      <c r="C10" s="15">
        <f t="shared" si="0"/>
        <v>1.4463499883448753E-2</v>
      </c>
      <c r="D10" s="8">
        <f>E10*N10</f>
        <v>0</v>
      </c>
      <c r="E10" s="9"/>
      <c r="F10" s="8">
        <f>G10*N10</f>
        <v>3516.87</v>
      </c>
      <c r="G10" s="9">
        <v>1</v>
      </c>
      <c r="H10" s="8">
        <f>I10*N10</f>
        <v>0</v>
      </c>
      <c r="I10" s="9"/>
      <c r="J10" s="8">
        <f>K10*N10</f>
        <v>0</v>
      </c>
      <c r="K10" s="9"/>
      <c r="L10" s="8">
        <f>M10*N10</f>
        <v>0</v>
      </c>
      <c r="M10" s="9"/>
      <c r="N10" s="10">
        <v>3516.87</v>
      </c>
    </row>
    <row r="11" spans="1:14">
      <c r="A11" s="12" t="s">
        <v>7</v>
      </c>
      <c r="B11" s="14" t="s">
        <v>30</v>
      </c>
      <c r="C11" s="15">
        <f t="shared" si="0"/>
        <v>2.7780158519567204E-2</v>
      </c>
      <c r="D11" s="8">
        <f>E11*N11</f>
        <v>0</v>
      </c>
      <c r="E11" s="9"/>
      <c r="F11" s="8">
        <f>G11*N11</f>
        <v>4728.4160000000002</v>
      </c>
      <c r="G11" s="9">
        <v>0.7</v>
      </c>
      <c r="H11" s="8">
        <f>I11*N11</f>
        <v>2026.4639999999999</v>
      </c>
      <c r="I11" s="9">
        <v>0.3</v>
      </c>
      <c r="J11" s="8">
        <f>K11*N11</f>
        <v>0</v>
      </c>
      <c r="K11" s="9"/>
      <c r="L11" s="8">
        <f>M11*N11</f>
        <v>0</v>
      </c>
      <c r="M11" s="9"/>
      <c r="N11" s="10">
        <v>6754.88</v>
      </c>
    </row>
    <row r="12" spans="1:14">
      <c r="A12" s="12" t="s">
        <v>8</v>
      </c>
      <c r="B12" s="14" t="s">
        <v>23</v>
      </c>
      <c r="C12" s="15">
        <f t="shared" si="0"/>
        <v>1.2813851453666314E-2</v>
      </c>
      <c r="D12" s="8">
        <f>E12*N12</f>
        <v>0</v>
      </c>
      <c r="E12" s="9"/>
      <c r="F12" s="8">
        <f>G12*N12</f>
        <v>934.72499999999991</v>
      </c>
      <c r="G12" s="9">
        <v>0.3</v>
      </c>
      <c r="H12" s="8">
        <f>I12*N12</f>
        <v>2181.0249999999996</v>
      </c>
      <c r="I12" s="9">
        <v>0.7</v>
      </c>
      <c r="J12" s="8">
        <f>K12*N12</f>
        <v>0</v>
      </c>
      <c r="K12" s="9"/>
      <c r="L12" s="8">
        <f>M12*N12</f>
        <v>0</v>
      </c>
      <c r="M12" s="9"/>
      <c r="N12" s="10">
        <v>3115.75</v>
      </c>
    </row>
    <row r="13" spans="1:14">
      <c r="A13" s="12" t="s">
        <v>9</v>
      </c>
      <c r="B13" s="14" t="s">
        <v>36</v>
      </c>
      <c r="C13" s="15">
        <f t="shared" si="0"/>
        <v>4.0289101380832068E-2</v>
      </c>
      <c r="D13" s="8">
        <f>E13*N13</f>
        <v>0</v>
      </c>
      <c r="E13" s="9"/>
      <c r="F13" s="8">
        <f>G13*N13</f>
        <v>0</v>
      </c>
      <c r="G13" s="9"/>
      <c r="H13" s="8">
        <f>I13*N13</f>
        <v>5877.8939999999993</v>
      </c>
      <c r="I13" s="9">
        <v>0.6</v>
      </c>
      <c r="J13" s="8">
        <f>K13*N13</f>
        <v>2938.9469999999997</v>
      </c>
      <c r="K13" s="9">
        <v>0.3</v>
      </c>
      <c r="L13" s="8">
        <f>M13*N13</f>
        <v>979.649</v>
      </c>
      <c r="M13" s="9">
        <v>0.1</v>
      </c>
      <c r="N13" s="10">
        <v>9796.49</v>
      </c>
    </row>
    <row r="14" spans="1:14">
      <c r="A14" s="12" t="s">
        <v>10</v>
      </c>
      <c r="B14" s="14" t="s">
        <v>26</v>
      </c>
      <c r="C14" s="15">
        <f t="shared" si="0"/>
        <v>0.24129225640748092</v>
      </c>
      <c r="D14" s="8">
        <f>E14*N14</f>
        <v>0</v>
      </c>
      <c r="E14" s="9"/>
      <c r="F14" s="8">
        <f>G14*N14</f>
        <v>0</v>
      </c>
      <c r="G14" s="9"/>
      <c r="H14" s="8">
        <f>I14*N14</f>
        <v>17601.413999999997</v>
      </c>
      <c r="I14" s="9">
        <v>0.3</v>
      </c>
      <c r="J14" s="8">
        <f>K14*N14</f>
        <v>23468.552</v>
      </c>
      <c r="K14" s="9">
        <v>0.4</v>
      </c>
      <c r="L14" s="8">
        <f>M14*N14</f>
        <v>17601.413999999997</v>
      </c>
      <c r="M14" s="9">
        <v>0.3</v>
      </c>
      <c r="N14" s="10">
        <v>58671.38</v>
      </c>
    </row>
    <row r="15" spans="1:14">
      <c r="A15" s="12" t="s">
        <v>11</v>
      </c>
      <c r="B15" s="14" t="s">
        <v>37</v>
      </c>
      <c r="C15" s="15">
        <f t="shared" si="0"/>
        <v>0.1749702781980404</v>
      </c>
      <c r="D15" s="8">
        <f>E15*N15</f>
        <v>0</v>
      </c>
      <c r="E15" s="9"/>
      <c r="F15" s="8">
        <f>G15*N15</f>
        <v>0</v>
      </c>
      <c r="G15" s="9"/>
      <c r="H15" s="8">
        <f>I15*N15</f>
        <v>14890.7045</v>
      </c>
      <c r="I15" s="9">
        <v>0.35</v>
      </c>
      <c r="J15" s="8">
        <f>K15*N15</f>
        <v>10636.217500000001</v>
      </c>
      <c r="K15" s="9">
        <v>0.25</v>
      </c>
      <c r="L15" s="8">
        <f>M15*N15</f>
        <v>17017.948</v>
      </c>
      <c r="M15" s="9">
        <v>0.4</v>
      </c>
      <c r="N15" s="10">
        <v>42544.87</v>
      </c>
    </row>
    <row r="16" spans="1:14">
      <c r="A16" s="12" t="s">
        <v>12</v>
      </c>
      <c r="B16" s="14" t="s">
        <v>25</v>
      </c>
      <c r="C16" s="15">
        <f t="shared" si="0"/>
        <v>6.9987009100867581E-2</v>
      </c>
      <c r="D16" s="8">
        <f>E16*N16</f>
        <v>0</v>
      </c>
      <c r="E16" s="9"/>
      <c r="F16" s="8">
        <f>G16*N16</f>
        <v>0</v>
      </c>
      <c r="G16" s="9"/>
      <c r="H16" s="8">
        <f>I16*N16</f>
        <v>3403.5360000000001</v>
      </c>
      <c r="I16" s="9">
        <v>0.2</v>
      </c>
      <c r="J16" s="8">
        <f>K16*N16</f>
        <v>6807.0720000000001</v>
      </c>
      <c r="K16" s="9">
        <v>0.4</v>
      </c>
      <c r="L16" s="8">
        <f>M16*N16</f>
        <v>6807.0720000000001</v>
      </c>
      <c r="M16" s="9">
        <v>0.4</v>
      </c>
      <c r="N16" s="10">
        <v>17017.68</v>
      </c>
    </row>
    <row r="17" spans="1:14">
      <c r="A17" s="12" t="s">
        <v>13</v>
      </c>
      <c r="B17" s="14" t="s">
        <v>38</v>
      </c>
      <c r="C17" s="15">
        <f t="shared" si="0"/>
        <v>0.1040827729359613</v>
      </c>
      <c r="D17" s="8">
        <f>E17*N17</f>
        <v>0</v>
      </c>
      <c r="E17" s="9"/>
      <c r="F17" s="8">
        <f>G17*N17</f>
        <v>7592.4689999999991</v>
      </c>
      <c r="G17" s="9">
        <v>0.3</v>
      </c>
      <c r="H17" s="8">
        <f>I17*N17</f>
        <v>5061.6460000000006</v>
      </c>
      <c r="I17" s="9">
        <v>0.2</v>
      </c>
      <c r="J17" s="8">
        <f>K17*N17</f>
        <v>5061.6460000000006</v>
      </c>
      <c r="K17" s="9">
        <v>0.2</v>
      </c>
      <c r="L17" s="8">
        <f>M17*N17</f>
        <v>7592.4689999999991</v>
      </c>
      <c r="M17" s="9">
        <v>0.3</v>
      </c>
      <c r="N17" s="10">
        <v>25308.23</v>
      </c>
    </row>
    <row r="18" spans="1:14">
      <c r="A18" s="12" t="s">
        <v>14</v>
      </c>
      <c r="B18" s="14" t="s">
        <v>39</v>
      </c>
      <c r="C18" s="15">
        <f t="shared" si="0"/>
        <v>5.8732246497746048E-2</v>
      </c>
      <c r="D18" s="8">
        <f>E18*N18</f>
        <v>0</v>
      </c>
      <c r="E18" s="9"/>
      <c r="F18" s="8">
        <f>G18*N18</f>
        <v>2856.2060000000001</v>
      </c>
      <c r="G18" s="9">
        <v>0.2</v>
      </c>
      <c r="H18" s="8">
        <f>I18*N18</f>
        <v>2856.2060000000001</v>
      </c>
      <c r="I18" s="9">
        <v>0.2</v>
      </c>
      <c r="J18" s="8">
        <f>K18*N18</f>
        <v>4284.3090000000002</v>
      </c>
      <c r="K18" s="9">
        <v>0.3</v>
      </c>
      <c r="L18" s="8">
        <f>M18*N18</f>
        <v>4284.3090000000002</v>
      </c>
      <c r="M18" s="9">
        <v>0.3</v>
      </c>
      <c r="N18" s="10">
        <v>14281.03</v>
      </c>
    </row>
    <row r="19" spans="1:14">
      <c r="A19" s="12" t="s">
        <v>15</v>
      </c>
      <c r="B19" s="14" t="s">
        <v>35</v>
      </c>
      <c r="C19" s="15">
        <f t="shared" si="0"/>
        <v>0.10256879937080421</v>
      </c>
      <c r="D19" s="8">
        <f>E19*N19</f>
        <v>0</v>
      </c>
      <c r="E19" s="9"/>
      <c r="F19" s="8">
        <f>G19*N19</f>
        <v>0</v>
      </c>
      <c r="G19" s="9"/>
      <c r="H19" s="8">
        <f>I19*N19</f>
        <v>0</v>
      </c>
      <c r="I19" s="9"/>
      <c r="J19" s="8">
        <f>K19*N19</f>
        <v>12470.05</v>
      </c>
      <c r="K19" s="9">
        <v>0.5</v>
      </c>
      <c r="L19" s="8">
        <f>M19*N19</f>
        <v>12470.05</v>
      </c>
      <c r="M19" s="9">
        <v>0.5</v>
      </c>
      <c r="N19" s="10">
        <v>24940.1</v>
      </c>
    </row>
    <row r="20" spans="1:14" ht="15.75" thickBot="1">
      <c r="A20" s="12" t="s">
        <v>16</v>
      </c>
      <c r="B20" s="14" t="s">
        <v>31</v>
      </c>
      <c r="C20" s="15">
        <f t="shared" si="0"/>
        <v>3.146266798555192E-3</v>
      </c>
      <c r="D20" s="8">
        <f>E20*N20</f>
        <v>0</v>
      </c>
      <c r="E20" s="9"/>
      <c r="F20" s="8">
        <f>G20*N20</f>
        <v>0</v>
      </c>
      <c r="G20" s="9"/>
      <c r="H20" s="8">
        <f>I20*N20</f>
        <v>0</v>
      </c>
      <c r="I20" s="9"/>
      <c r="J20" s="8">
        <f>K20*N20</f>
        <v>0</v>
      </c>
      <c r="K20" s="9"/>
      <c r="L20" s="8">
        <f>M20*N20</f>
        <v>765.03</v>
      </c>
      <c r="M20" s="9">
        <v>1</v>
      </c>
      <c r="N20" s="10">
        <v>765.03</v>
      </c>
    </row>
    <row r="21" spans="1:14">
      <c r="A21" s="63" t="s">
        <v>18</v>
      </c>
      <c r="B21" s="64"/>
      <c r="C21" s="37">
        <f>SUM(C7:C20)</f>
        <v>0.99999999999999989</v>
      </c>
      <c r="D21" s="35">
        <f>SUM(D7:D20)</f>
        <v>29021.995000000003</v>
      </c>
      <c r="E21" s="36">
        <f>IF($N$21=0,0,D21/$N$21)</f>
        <v>0.1193560243341239</v>
      </c>
      <c r="F21" s="35">
        <f>SUM(F7:F20)</f>
        <v>27049.220999999998</v>
      </c>
      <c r="G21" s="36">
        <f>IF($N$21=0,0,F21/$N$21)</f>
        <v>0.1112427825824894</v>
      </c>
      <c r="H21" s="35">
        <f>SUM(H7:H20)</f>
        <v>53898.889499999997</v>
      </c>
      <c r="I21" s="36">
        <f>IF($N$21=0,0,H21/$N$21)</f>
        <v>0.22166488440040921</v>
      </c>
      <c r="J21" s="35">
        <f>SUM(J7:J20)</f>
        <v>65666.7935</v>
      </c>
      <c r="K21" s="36">
        <f>IF($N$21=0,0,J21/$N$21)</f>
        <v>0.27006163438901731</v>
      </c>
      <c r="L21" s="35">
        <f>SUM(L7:L20)</f>
        <v>67517.940999999992</v>
      </c>
      <c r="M21" s="36">
        <f>IF($N$21=0,0,L21/$N$21)</f>
        <v>0.27767467429396014</v>
      </c>
      <c r="N21" s="61">
        <f>SUM(N7:N20)</f>
        <v>243154.84</v>
      </c>
    </row>
    <row r="22" spans="1:14" ht="15.75" thickBot="1">
      <c r="A22" s="65" t="s">
        <v>17</v>
      </c>
      <c r="B22" s="65"/>
      <c r="C22" s="11"/>
      <c r="D22" s="17">
        <f>D21</f>
        <v>29021.995000000003</v>
      </c>
      <c r="E22" s="16">
        <f>E21</f>
        <v>0.1193560243341239</v>
      </c>
      <c r="F22" s="17">
        <f t="shared" ref="F22:M22" si="1">D22+F21</f>
        <v>56071.216</v>
      </c>
      <c r="G22" s="16">
        <f t="shared" si="1"/>
        <v>0.2305988069166133</v>
      </c>
      <c r="H22" s="17">
        <f t="shared" si="1"/>
        <v>109970.10550000001</v>
      </c>
      <c r="I22" s="16">
        <f t="shared" si="1"/>
        <v>0.45226369131702249</v>
      </c>
      <c r="J22" s="17">
        <f t="shared" si="1"/>
        <v>175636.899</v>
      </c>
      <c r="K22" s="16">
        <f t="shared" si="1"/>
        <v>0.7223253257060398</v>
      </c>
      <c r="L22" s="17">
        <f t="shared" si="1"/>
        <v>243154.84</v>
      </c>
      <c r="M22" s="16">
        <f t="shared" si="1"/>
        <v>1</v>
      </c>
      <c r="N22" s="62"/>
    </row>
    <row r="23" spans="1:14">
      <c r="A23" s="30"/>
      <c r="B23" s="30"/>
      <c r="C23" s="31"/>
      <c r="D23" s="32"/>
      <c r="E23" s="33"/>
      <c r="F23" s="32"/>
      <c r="G23" s="33"/>
      <c r="H23" s="32"/>
      <c r="I23" s="33"/>
      <c r="J23" s="32"/>
      <c r="K23" s="33"/>
      <c r="L23" s="32"/>
      <c r="M23" s="33"/>
      <c r="N23" s="34"/>
    </row>
    <row r="28" spans="1:14">
      <c r="L28" s="29"/>
      <c r="M28" s="29"/>
      <c r="N28" s="29"/>
    </row>
    <row r="29" spans="1:14">
      <c r="A29" s="40" t="s">
        <v>41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38" t="s">
        <v>27</v>
      </c>
      <c r="M29" s="38"/>
      <c r="N29" s="38"/>
    </row>
    <row r="30" spans="1:14">
      <c r="L30" s="39" t="s">
        <v>32</v>
      </c>
      <c r="M30" s="39"/>
      <c r="N30" s="39"/>
    </row>
    <row r="31" spans="1:14">
      <c r="L31" s="40" t="s">
        <v>33</v>
      </c>
      <c r="M31" s="40"/>
      <c r="N31" s="40"/>
    </row>
  </sheetData>
  <mergeCells count="22">
    <mergeCell ref="H4:H6"/>
    <mergeCell ref="I4:I6"/>
    <mergeCell ref="J4:J6"/>
    <mergeCell ref="K4:K6"/>
    <mergeCell ref="L4:L6"/>
    <mergeCell ref="M4:M6"/>
    <mergeCell ref="L29:N29"/>
    <mergeCell ref="L30:N30"/>
    <mergeCell ref="L31:N31"/>
    <mergeCell ref="A29:K29"/>
    <mergeCell ref="A1:N1"/>
    <mergeCell ref="D4:D6"/>
    <mergeCell ref="E4:E6"/>
    <mergeCell ref="F4:F6"/>
    <mergeCell ref="G4:G6"/>
    <mergeCell ref="N4:N6"/>
    <mergeCell ref="F2:G2"/>
    <mergeCell ref="F3:G3"/>
    <mergeCell ref="B4:B6"/>
    <mergeCell ref="N21:N22"/>
    <mergeCell ref="A21:B21"/>
    <mergeCell ref="A22:B22"/>
  </mergeCells>
  <printOptions horizontalCentered="1"/>
  <pageMargins left="0.19685039370078741" right="0.23622047244094491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Engenharia5193</cp:lastModifiedBy>
  <cp:lastPrinted>2020-02-21T14:19:45Z</cp:lastPrinted>
  <dcterms:created xsi:type="dcterms:W3CDTF">2014-03-11T19:32:04Z</dcterms:created>
  <dcterms:modified xsi:type="dcterms:W3CDTF">2020-02-21T14:19:49Z</dcterms:modified>
</cp:coreProperties>
</file>